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definedNames>
    <definedName function="false" hidden="false" name="Cte" vbProcedure="false">Feuille1!$C$3</definedName>
    <definedName function="false" hidden="false" name="E" vbProcedure="false">Feuille1!$C$5</definedName>
    <definedName function="false" hidden="false" name="fy" vbProcedure="false">Feuille1!$C$6</definedName>
    <definedName function="false" hidden="false" name="L" vbProcedure="false">Feuille1!$C$4</definedName>
    <definedName function="false" hidden="false" name="Pv" vbProcedure="false">Feuille1!$H$4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<sst xmlns="http://schemas.openxmlformats.org/spreadsheetml/2006/main" count="38" uniqueCount="28">
  <si>
    <t xml:space="preserve">Calcul de la section rectangulaire d'une poutre sous charges réparties (b= longueur horizontale, h = suivant verticale)</t>
  </si>
  <si>
    <t xml:space="preserve">Cte = </t>
  </si>
  <si>
    <t xml:space="preserve">5 /384 = </t>
  </si>
  <si>
    <t xml:space="preserve"> (1/384 si 2 encastrements)</t>
  </si>
  <si>
    <t xml:space="preserve">Mv</t>
  </si>
  <si>
    <t xml:space="preserve">kg/m³</t>
  </si>
  <si>
    <t xml:space="preserve">L</t>
  </si>
  <si>
    <t xml:space="preserve">mm</t>
  </si>
  <si>
    <t xml:space="preserve">Pv</t>
  </si>
  <si>
    <t xml:space="preserve">N/mm³</t>
  </si>
  <si>
    <t xml:space="preserve">E</t>
  </si>
  <si>
    <t xml:space="preserve">MPa</t>
  </si>
  <si>
    <t xml:space="preserve">(   h</t>
  </si>
  <si>
    <t xml:space="preserve">fy'' max</t>
  </si>
  <si>
    <t xml:space="preserve">b</t>
  </si>
  <si>
    <t xml:space="preserve">F = </t>
  </si>
  <si>
    <t xml:space="preserve">N   )</t>
  </si>
  <si>
    <t xml:space="preserve">. Pour la charge due au seul poids propre  :  fy = Cte *(b *h *Pv *L) *L^3 /E /(b *h^3 /12)</t>
  </si>
  <si>
    <t xml:space="preserve">h(mini) = (12 *Cte *Pv *L⁴ /E /fy)^(1/2)</t>
  </si>
  <si>
    <t xml:space="preserve">h (mini) = </t>
  </si>
  <si>
    <t xml:space="preserve">. Pour une charge F répartie (toile, vigne…) sans poids propre poutre  :  fy' = Cte *F *L^3 /E /(b *h^3 /12)</t>
  </si>
  <si>
    <t xml:space="preserve">b(mini) = 12* Cte *F *L³ /E /h³ /fy'</t>
  </si>
  <si>
    <t xml:space="preserve">incréments</t>
  </si>
  <si>
    <t xml:space="preserve">h [mm]  →</t>
  </si>
  <si>
    <t xml:space="preserve">fy = </t>
  </si>
  <si>
    <t xml:space="preserve">fy' = </t>
  </si>
  <si>
    <t xml:space="preserve">F [N]  ↓</t>
  </si>
  <si>
    <t xml:space="preserve">b  [mm]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</si>
</sst>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0000"/>
    <numFmt numFmtId="166" formatCode="0.00E+00"/>
    <numFmt numFmtId="167" formatCode="General"/>
    <numFmt numFmtId="168" formatCode="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999999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true" showOutlineSymbols="true" defaultGridColor="true" view="normal" topLeftCell="A4" colorId="64" zoomScale="110" zoomScaleNormal="110" zoomScalePageLayoutView="100" workbookViewId="0">
      <selection pane="topLeft" activeCell="C5" activeCellId="0" sqref="C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3.89"/>
  </cols>
  <sheetData>
    <row r="1" customFormat="false" ht="12.8" hidden="false" customHeight="false" outlineLevel="0" collapsed="false">
      <c r="A1" s="0" t="s">
        <v>0</v>
      </c>
    </row>
    <row r="3" customFormat="false" ht="12.8" hidden="false" customHeight="false" outlineLevel="0" collapsed="false">
      <c r="A3" s="1" t="s">
        <v>1</v>
      </c>
      <c r="B3" s="0" t="s">
        <v>2</v>
      </c>
      <c r="C3" s="2" t="n">
        <f aca="false">5/384</f>
        <v>0.0130208333333333</v>
      </c>
      <c r="D3" s="0" t="s">
        <v>3</v>
      </c>
      <c r="G3" s="0" t="s">
        <v>4</v>
      </c>
      <c r="H3" s="3" t="n">
        <v>500</v>
      </c>
      <c r="I3" s="0" t="s">
        <v>5</v>
      </c>
    </row>
    <row r="4" customFormat="false" ht="12.8" hidden="false" customHeight="false" outlineLevel="0" collapsed="false">
      <c r="B4" s="0" t="s">
        <v>6</v>
      </c>
      <c r="C4" s="4" t="n">
        <v>3500</v>
      </c>
      <c r="D4" s="0" t="s">
        <v>7</v>
      </c>
      <c r="G4" s="0" t="s">
        <v>8</v>
      </c>
      <c r="H4" s="5" t="n">
        <f aca="false">H3*10^(-8)</f>
        <v>5E-006</v>
      </c>
      <c r="I4" s="0" t="s">
        <v>9</v>
      </c>
    </row>
    <row r="5" customFormat="false" ht="12.8" hidden="false" customHeight="false" outlineLevel="0" collapsed="false">
      <c r="B5" s="0" t="s">
        <v>10</v>
      </c>
      <c r="C5" s="4" t="n">
        <v>8000</v>
      </c>
      <c r="D5" s="0" t="s">
        <v>11</v>
      </c>
      <c r="G5" s="6" t="s">
        <v>12</v>
      </c>
      <c r="H5" s="7" t="n">
        <v>50</v>
      </c>
      <c r="I5" s="6"/>
    </row>
    <row r="6" customFormat="false" ht="12.8" hidden="false" customHeight="false" outlineLevel="0" collapsed="false">
      <c r="B6" s="0" t="s">
        <v>13</v>
      </c>
      <c r="C6" s="4" t="n">
        <v>10</v>
      </c>
      <c r="D6" s="0" t="s">
        <v>7</v>
      </c>
      <c r="G6" s="6" t="s">
        <v>14</v>
      </c>
      <c r="H6" s="7" t="n">
        <v>50</v>
      </c>
      <c r="I6" s="6"/>
    </row>
    <row r="7" customFormat="false" ht="12.8" hidden="false" customHeight="false" outlineLevel="0" collapsed="false">
      <c r="G7" s="6" t="s">
        <v>15</v>
      </c>
      <c r="H7" s="6" t="n">
        <f aca="false">H5*H6*H4*C4</f>
        <v>43.75</v>
      </c>
      <c r="I7" s="6" t="s">
        <v>16</v>
      </c>
    </row>
    <row r="9" customFormat="false" ht="12.8" hidden="false" customHeight="false" outlineLevel="0" collapsed="false">
      <c r="A9" s="0" t="s">
        <v>17</v>
      </c>
    </row>
    <row r="10" customFormat="false" ht="12.8" hidden="false" customHeight="false" outlineLevel="0" collapsed="false">
      <c r="B10" s="0" t="s">
        <v>18</v>
      </c>
    </row>
    <row r="11" customFormat="false" ht="12.8" hidden="false" customHeight="false" outlineLevel="0" collapsed="false">
      <c r="B11" s="8" t="s">
        <v>19</v>
      </c>
      <c r="C11" s="9" t="n">
        <f aca="false"> (12 *Cte *Pv *L^4 /E /fy)^(1/2)</f>
        <v>38.28125</v>
      </c>
      <c r="D11" s="10" t="s">
        <v>7</v>
      </c>
    </row>
    <row r="13" customFormat="false" ht="12.8" hidden="false" customHeight="false" outlineLevel="0" collapsed="false">
      <c r="A13" s="0" t="s">
        <v>20</v>
      </c>
    </row>
    <row r="14" customFormat="false" ht="12.8" hidden="false" customHeight="false" outlineLevel="0" collapsed="false">
      <c r="B14" s="0" t="s">
        <v>21</v>
      </c>
    </row>
    <row r="16" customFormat="false" ht="12.8" hidden="false" customHeight="false" outlineLevel="0" collapsed="false">
      <c r="B16" s="11" t="str">
        <f aca="false">"Tableau de calcul de b par rapport à F, h et  fy'' = fy + fy' = "&amp;C6&amp;" mm max  :  "</f>
        <v>Tableau de calcul de b par rapport à F, h et  fy'' = fy + fy' = 10 mm max  :  </v>
      </c>
      <c r="C16" s="11"/>
      <c r="D16" s="11"/>
      <c r="E16" s="11"/>
      <c r="F16" s="11"/>
    </row>
    <row r="17" customFormat="false" ht="12.8" hidden="false" customHeight="false" outlineLevel="0" collapsed="false">
      <c r="A17" s="12" t="s">
        <v>22</v>
      </c>
    </row>
    <row r="18" customFormat="false" ht="12.85" hidden="false" customHeight="false" outlineLevel="0" collapsed="false">
      <c r="A18" s="4" t="n">
        <v>5</v>
      </c>
      <c r="B18" s="13" t="s">
        <v>23</v>
      </c>
      <c r="C18" s="14" t="n">
        <v>40</v>
      </c>
      <c r="D18" s="15" t="n">
        <f aca="false">C18+$A18</f>
        <v>45</v>
      </c>
      <c r="E18" s="15" t="n">
        <f aca="false">D18+$A18</f>
        <v>50</v>
      </c>
      <c r="F18" s="15" t="n">
        <f aca="false">E18+$A18</f>
        <v>55</v>
      </c>
      <c r="G18" s="15" t="n">
        <f aca="false">F18+$A18</f>
        <v>60</v>
      </c>
      <c r="H18" s="15" t="n">
        <f aca="false">G18+$A18</f>
        <v>65</v>
      </c>
      <c r="I18" s="15" t="n">
        <f aca="false">H18+$A18</f>
        <v>70</v>
      </c>
      <c r="J18" s="15" t="n">
        <f aca="false">I18+$A18</f>
        <v>75</v>
      </c>
      <c r="K18" s="15" t="n">
        <f aca="false">J18+$A18</f>
        <v>80</v>
      </c>
    </row>
    <row r="19" customFormat="false" ht="12.8" hidden="false" customHeight="false" outlineLevel="0" collapsed="false">
      <c r="B19" s="1" t="s">
        <v>24</v>
      </c>
      <c r="C19" s="12" t="n">
        <f aca="false"> Cte *Pv *L^4 /E /C18^2 *12</f>
        <v>9.1590881347656</v>
      </c>
      <c r="D19" s="12" t="n">
        <f aca="false"> Cte *Pv *L^4 /E /D18^2 *12</f>
        <v>7.2368103780864</v>
      </c>
      <c r="E19" s="12" t="n">
        <f aca="false"> Cte *Pv *L^4 /E /E18^2 *12</f>
        <v>5.86181640624999</v>
      </c>
      <c r="F19" s="12" t="n">
        <f aca="false"> Cte *Pv *L^4 /E /F18^2 *12</f>
        <v>4.84447636880164</v>
      </c>
      <c r="G19" s="12" t="n">
        <f aca="false"> Cte *Pv *L^4 /E /G18^2 *12</f>
        <v>4.0707058376736</v>
      </c>
      <c r="H19" s="12" t="n">
        <f aca="false"> Cte *Pv *L^4 /E /H18^2 *12</f>
        <v>3.4685304178994</v>
      </c>
      <c r="I19" s="12" t="n">
        <f aca="false"> Cte *Pv *L^4 /E /I18^2 *12</f>
        <v>2.99072265624999</v>
      </c>
      <c r="J19" s="12" t="n">
        <f aca="false"> Cte *Pv *L^4 /E /J18^2 *12</f>
        <v>2.6052517361111</v>
      </c>
      <c r="K19" s="12" t="n">
        <f aca="false"> Cte *Pv *L^4 /E /K18^2 *12</f>
        <v>2.2897720336914</v>
      </c>
    </row>
    <row r="20" customFormat="false" ht="12.8" hidden="false" customHeight="false" outlineLevel="0" collapsed="false">
      <c r="B20" s="1" t="s">
        <v>25</v>
      </c>
      <c r="C20" s="12" t="n">
        <f aca="false">fy-C19</f>
        <v>0.840911865234396</v>
      </c>
      <c r="D20" s="12" t="n">
        <f aca="false">fy-D19</f>
        <v>2.7631896219136</v>
      </c>
      <c r="E20" s="12" t="n">
        <f aca="false">fy-E19</f>
        <v>4.13818359375002</v>
      </c>
      <c r="F20" s="12" t="n">
        <f aca="false">fy-F19</f>
        <v>5.15552363119836</v>
      </c>
      <c r="G20" s="12" t="n">
        <f aca="false">fy-G19</f>
        <v>5.9292941623264</v>
      </c>
      <c r="H20" s="12" t="n">
        <f aca="false">fy-H19</f>
        <v>6.5314695821006</v>
      </c>
      <c r="I20" s="12" t="n">
        <f aca="false">fy-I19</f>
        <v>7.00927734375001</v>
      </c>
      <c r="J20" s="12" t="n">
        <f aca="false">fy-J19</f>
        <v>7.3947482638889</v>
      </c>
      <c r="K20" s="12" t="n">
        <f aca="false">fy-K19</f>
        <v>7.7102279663086</v>
      </c>
    </row>
    <row r="21" customFormat="false" ht="12.8" hidden="false" customHeight="false" outlineLevel="0" collapsed="false">
      <c r="B21" s="12" t="s">
        <v>26</v>
      </c>
      <c r="C21" s="16" t="s">
        <v>27</v>
      </c>
      <c r="D21" s="16" t="s">
        <v>14</v>
      </c>
      <c r="E21" s="16" t="s">
        <v>14</v>
      </c>
      <c r="F21" s="16" t="s">
        <v>14</v>
      </c>
      <c r="G21" s="16" t="s">
        <v>14</v>
      </c>
      <c r="H21" s="16" t="s">
        <v>14</v>
      </c>
      <c r="I21" s="16" t="s">
        <v>14</v>
      </c>
      <c r="J21" s="16" t="s">
        <v>14</v>
      </c>
      <c r="K21" s="16" t="s">
        <v>14</v>
      </c>
    </row>
    <row r="22" customFormat="false" ht="12.8" hidden="false" customHeight="false" outlineLevel="0" collapsed="false">
      <c r="A22" s="4" t="n">
        <v>25</v>
      </c>
      <c r="B22" s="4" t="n">
        <v>5</v>
      </c>
      <c r="C22" s="17" t="n">
        <f aca="false"> 12* Cte *B22 *L^3 /E /C$18^3 /C$20</f>
        <v>77.7989475594244</v>
      </c>
      <c r="D22" s="17" t="n">
        <f aca="false"> 12* Cte *B22 *L^3 /E /D$18^3 /D$20</f>
        <v>16.6286099354731</v>
      </c>
      <c r="E22" s="17" t="n">
        <f aca="false"> 12* Cte *B22 *L^3 /E /E$18^3 /E$20</f>
        <v>8.09439528023594</v>
      </c>
      <c r="F22" s="17" t="n">
        <f aca="false"> 12* Cte *B22 *L^3 /E /F$18^3 /F$20</f>
        <v>4.88138796503045</v>
      </c>
      <c r="G22" s="17" t="n">
        <f aca="false"> 12* Cte *B22 *L^3 /E /G$18^3 /G$20</f>
        <v>3.26924469962979</v>
      </c>
      <c r="H22" s="17" t="n">
        <f aca="false"> 12* Cte *B22 *L^3 /E /H$18^3 /H$20</f>
        <v>2.33428133738667</v>
      </c>
      <c r="I22" s="17" t="n">
        <f aca="false"> 12* Cte *B22 *L^3 /E /I$18^3 /I$20</f>
        <v>1.74155346569139</v>
      </c>
      <c r="J22" s="17" t="n">
        <f aca="false"> 12* Cte *B22 *L^3 /E /J$18^3 /J$20</f>
        <v>1.34213744191733</v>
      </c>
      <c r="K22" s="17" t="n">
        <f aca="false"> 12* Cte *B22 *L^3 /E /K$18^3 /K$20</f>
        <v>1.06063754520851</v>
      </c>
    </row>
    <row r="23" customFormat="false" ht="12.8" hidden="false" customHeight="false" outlineLevel="0" collapsed="false">
      <c r="A23" s="18"/>
      <c r="B23" s="12" t="n">
        <f aca="false">A22</f>
        <v>25</v>
      </c>
      <c r="C23" s="17" t="n">
        <f aca="false"> 12* Cte *B23 *L^3 /E /C$18^3 /C$20</f>
        <v>388.994737797122</v>
      </c>
      <c r="D23" s="17" t="n">
        <f aca="false"> 12* Cte *B23 *L^3 /E /D$18^3 /D$20</f>
        <v>83.1430496773654</v>
      </c>
      <c r="E23" s="17" t="n">
        <f aca="false"> 12* Cte *B23 *L^3 /E /E$18^3 /E$20</f>
        <v>40.4719764011797</v>
      </c>
      <c r="F23" s="17" t="n">
        <f aca="false"> 12* Cte *B23 *L^3 /E /F$18^3 /F$20</f>
        <v>24.4069398251523</v>
      </c>
      <c r="G23" s="17" t="n">
        <f aca="false"> 12* Cte *B23 *L^3 /E /G$18^3 /G$20</f>
        <v>16.3462234981489</v>
      </c>
      <c r="H23" s="17" t="n">
        <f aca="false"> 12* Cte *B23 *L^3 /E /H$18^3 /H$20</f>
        <v>11.6714066869334</v>
      </c>
      <c r="I23" s="17" t="n">
        <f aca="false"> 12* Cte *B23 *L^3 /E /I$18^3 /I$20</f>
        <v>8.70776732845695</v>
      </c>
      <c r="J23" s="17" t="n">
        <f aca="false"> 12* Cte *B23 *L^3 /E /J$18^3 /J$20</f>
        <v>6.71068720958667</v>
      </c>
      <c r="K23" s="17" t="n">
        <f aca="false"> 12* Cte *B23 *L^3 /E /K$18^3 /K$20</f>
        <v>5.30318772604256</v>
      </c>
    </row>
    <row r="24" customFormat="false" ht="12.8" hidden="false" customHeight="false" outlineLevel="0" collapsed="false">
      <c r="A24" s="18"/>
      <c r="B24" s="12" t="n">
        <f aca="false">B23+A$22</f>
        <v>50</v>
      </c>
      <c r="C24" s="17" t="n">
        <f aca="false"> 12* Cte *B24 *L^3 /E /C$18^3 /C$20</f>
        <v>777.989475594244</v>
      </c>
      <c r="D24" s="17" t="n">
        <f aca="false"> 12* Cte *B24 *L^3 /E /D$18^3 /D$20</f>
        <v>166.286099354731</v>
      </c>
      <c r="E24" s="17" t="n">
        <f aca="false"> 12* Cte *B24 *L^3 /E /E$18^3 /E$20</f>
        <v>80.9439528023594</v>
      </c>
      <c r="F24" s="17" t="n">
        <f aca="false"> 12* Cte *B24 *L^3 /E /F$18^3 /F$20</f>
        <v>48.8138796503045</v>
      </c>
      <c r="G24" s="17" t="n">
        <f aca="false"> 12* Cte *B24 *L^3 /E /G$18^3 /G$20</f>
        <v>32.6924469962979</v>
      </c>
      <c r="H24" s="17" t="n">
        <f aca="false"> 12* Cte *B24 *L^3 /E /H$18^3 /H$20</f>
        <v>23.3428133738667</v>
      </c>
      <c r="I24" s="17" t="n">
        <f aca="false"> 12* Cte *B24 *L^3 /E /I$18^3 /I$20</f>
        <v>17.4155346569139</v>
      </c>
      <c r="J24" s="17" t="n">
        <f aca="false"> 12* Cte *B24 *L^3 /E /J$18^3 /J$20</f>
        <v>13.4213744191733</v>
      </c>
      <c r="K24" s="17" t="n">
        <f aca="false"> 12* Cte *B24 *L^3 /E /K$18^3 /K$20</f>
        <v>10.6063754520851</v>
      </c>
    </row>
    <row r="25" customFormat="false" ht="12.8" hidden="false" customHeight="false" outlineLevel="0" collapsed="false">
      <c r="A25" s="18"/>
      <c r="B25" s="12" t="n">
        <f aca="false">B24+A$22</f>
        <v>75</v>
      </c>
      <c r="C25" s="17" t="n">
        <f aca="false"> 12* Cte *B25 *L^3 /E /C$18^3 /C$20</f>
        <v>1166.98421339137</v>
      </c>
      <c r="D25" s="17" t="n">
        <f aca="false"> 12* Cte *B25 *L^3 /E /D$18^3 /D$20</f>
        <v>249.429149032096</v>
      </c>
      <c r="E25" s="17" t="n">
        <f aca="false"> 12* Cte *B25 *L^3 /E /E$18^3 /E$20</f>
        <v>121.415929203539</v>
      </c>
      <c r="F25" s="17" t="n">
        <f aca="false"> 12* Cte *B25 *L^3 /E /F$18^3 /F$20</f>
        <v>73.2208194754568</v>
      </c>
      <c r="G25" s="17" t="n">
        <f aca="false"> 12* Cte *B25 *L^3 /E /G$18^3 /G$20</f>
        <v>49.0386704944468</v>
      </c>
      <c r="H25" s="17" t="n">
        <f aca="false"> 12* Cte *B25 *L^3 /E /H$18^3 /H$20</f>
        <v>35.0142200608001</v>
      </c>
      <c r="I25" s="17" t="n">
        <f aca="false"> 12* Cte *B25 *L^3 /E /I$18^3 /I$20</f>
        <v>26.1233019853708</v>
      </c>
      <c r="J25" s="17" t="n">
        <f aca="false"> 12* Cte *B25 *L^3 /E /J$18^3 /J$20</f>
        <v>20.13206162876</v>
      </c>
      <c r="K25" s="17" t="n">
        <f aca="false"> 12* Cte *B25 *L^3 /E /K$18^3 /K$20</f>
        <v>15.9095631781277</v>
      </c>
    </row>
    <row r="26" customFormat="false" ht="12.8" hidden="false" customHeight="false" outlineLevel="0" collapsed="false">
      <c r="A26" s="18"/>
      <c r="B26" s="12" t="n">
        <f aca="false">B25+A$22</f>
        <v>100</v>
      </c>
      <c r="C26" s="17" t="n">
        <f aca="false"> 12* Cte *B26 *L^3 /E /C$18^3 /C$20</f>
        <v>1555.97895118849</v>
      </c>
      <c r="D26" s="17" t="n">
        <f aca="false"> 12* Cte *B26 *L^3 /E /D$18^3 /D$20</f>
        <v>332.572198709462</v>
      </c>
      <c r="E26" s="17" t="n">
        <f aca="false"> 12* Cte *B26 *L^3 /E /E$18^3 /E$20</f>
        <v>161.887905604719</v>
      </c>
      <c r="F26" s="17" t="n">
        <f aca="false"> 12* Cte *B26 *L^3 /E /F$18^3 /F$20</f>
        <v>97.627759300609</v>
      </c>
      <c r="G26" s="17" t="n">
        <f aca="false"> 12* Cte *B26 *L^3 /E /G$18^3 /G$20</f>
        <v>65.3848939925958</v>
      </c>
      <c r="H26" s="17" t="n">
        <f aca="false"> 12* Cte *B26 *L^3 /E /H$18^3 /H$20</f>
        <v>46.6856267477334</v>
      </c>
      <c r="I26" s="17" t="n">
        <f aca="false"> 12* Cte *B26 *L^3 /E /I$18^3 /I$20</f>
        <v>34.8310693138278</v>
      </c>
      <c r="J26" s="17" t="n">
        <f aca="false"> 12* Cte *B26 *L^3 /E /J$18^3 /J$20</f>
        <v>26.8427488383467</v>
      </c>
      <c r="K26" s="17" t="n">
        <f aca="false"> 12* Cte *B26 *L^3 /E /K$18^3 /K$20</f>
        <v>21.2127509041702</v>
      </c>
    </row>
    <row r="27" customFormat="false" ht="12.8" hidden="false" customHeight="false" outlineLevel="0" collapsed="false">
      <c r="A27" s="18"/>
      <c r="B27" s="12" t="n">
        <f aca="false">B26+A$22</f>
        <v>125</v>
      </c>
      <c r="C27" s="17" t="n">
        <f aca="false"> 12* Cte *B27 *L^3 /E /C$18^3 /C$20</f>
        <v>1944.97368898561</v>
      </c>
      <c r="D27" s="17" t="n">
        <f aca="false"> 12* Cte *B27 *L^3 /E /D$18^3 /D$20</f>
        <v>415.715248386827</v>
      </c>
      <c r="E27" s="17" t="n">
        <f aca="false"> 12* Cte *B27 *L^3 /E /E$18^3 /E$20</f>
        <v>202.359882005898</v>
      </c>
      <c r="F27" s="17" t="n">
        <f aca="false"> 12* Cte *B27 *L^3 /E /F$18^3 /F$20</f>
        <v>122.034699125761</v>
      </c>
      <c r="G27" s="17" t="n">
        <f aca="false"> 12* Cte *B27 *L^3 /E /G$18^3 /G$20</f>
        <v>81.7311174907447</v>
      </c>
      <c r="H27" s="17" t="n">
        <f aca="false"> 12* Cte *B27 *L^3 /E /H$18^3 /H$20</f>
        <v>58.3570334346668</v>
      </c>
      <c r="I27" s="17" t="n">
        <f aca="false"> 12* Cte *B27 *L^3 /E /I$18^3 /I$20</f>
        <v>43.5388366422847</v>
      </c>
      <c r="J27" s="17" t="n">
        <f aca="false"> 12* Cte *B27 *L^3 /E /J$18^3 /J$20</f>
        <v>33.5534360479334</v>
      </c>
      <c r="K27" s="17" t="n">
        <f aca="false"> 12* Cte *B27 *L^3 /E /K$18^3 /K$20</f>
        <v>26.5159386302128</v>
      </c>
    </row>
    <row r="28" customFormat="false" ht="12.8" hidden="false" customHeight="false" outlineLevel="0" collapsed="false">
      <c r="A28" s="18"/>
      <c r="B28" s="12" t="n">
        <f aca="false">B27+A$22</f>
        <v>150</v>
      </c>
      <c r="C28" s="17" t="n">
        <f aca="false"> 12* Cte *B28 *L^3 /E /C$18^3 /C$20</f>
        <v>2333.96842678273</v>
      </c>
      <c r="D28" s="17" t="n">
        <f aca="false"> 12* Cte *B28 *L^3 /E /D$18^3 /D$20</f>
        <v>498.858298064193</v>
      </c>
      <c r="E28" s="17" t="n">
        <f aca="false"> 12* Cte *B28 *L^3 /E /E$18^3 /E$20</f>
        <v>242.831858407078</v>
      </c>
      <c r="F28" s="17" t="n">
        <f aca="false"> 12* Cte *B28 *L^3 /E /F$18^3 /F$20</f>
        <v>146.441638950914</v>
      </c>
      <c r="G28" s="17" t="n">
        <f aca="false"> 12* Cte *B28 *L^3 /E /G$18^3 /G$20</f>
        <v>98.0773409888937</v>
      </c>
      <c r="H28" s="17" t="n">
        <f aca="false"> 12* Cte *B28 *L^3 /E /H$18^3 /H$20</f>
        <v>70.0284401216001</v>
      </c>
      <c r="I28" s="17" t="n">
        <f aca="false"> 12* Cte *B28 *L^3 /E /I$18^3 /I$20</f>
        <v>52.2466039707417</v>
      </c>
      <c r="J28" s="17" t="n">
        <f aca="false"> 12* Cte *B28 *L^3 /E /J$18^3 /J$20</f>
        <v>40.26412325752</v>
      </c>
      <c r="K28" s="17" t="n">
        <f aca="false"> 12* Cte *B28 *L^3 /E /K$18^3 /K$20</f>
        <v>31.8191263562554</v>
      </c>
    </row>
    <row r="29" customFormat="false" ht="12.8" hidden="false" customHeight="false" outlineLevel="0" collapsed="false">
      <c r="B29" s="12" t="n">
        <f aca="false">B28+A$22</f>
        <v>175</v>
      </c>
      <c r="C29" s="17" t="n">
        <f aca="false"> 12* Cte *B29 *L^3 /E /C$18^3 /C$20</f>
        <v>2722.96316457985</v>
      </c>
      <c r="D29" s="17" t="n">
        <f aca="false"> 12* Cte *B29 *L^3 /E /D$18^3 /D$20</f>
        <v>582.001347741558</v>
      </c>
      <c r="E29" s="17" t="n">
        <f aca="false"> 12* Cte *B29 *L^3 /E /E$18^3 /E$20</f>
        <v>283.303834808258</v>
      </c>
      <c r="F29" s="17" t="n">
        <f aca="false"> 12* Cte *B29 *L^3 /E /F$18^3 /F$20</f>
        <v>170.848578776066</v>
      </c>
      <c r="G29" s="17" t="n">
        <f aca="false"> 12* Cte *B29 *L^3 /E /G$18^3 /G$20</f>
        <v>114.423564487043</v>
      </c>
      <c r="H29" s="17" t="n">
        <f aca="false"> 12* Cte *B29 *L^3 /E /H$18^3 /H$20</f>
        <v>81.6998468085335</v>
      </c>
      <c r="I29" s="17" t="n">
        <f aca="false"> 12* Cte *B29 *L^3 /E /I$18^3 /I$20</f>
        <v>60.9543712991987</v>
      </c>
      <c r="J29" s="17" t="n">
        <f aca="false"> 12* Cte *B29 *L^3 /E /J$18^3 /J$20</f>
        <v>46.9748104671067</v>
      </c>
      <c r="K29" s="17" t="n">
        <f aca="false"> 12* Cte *B29 *L^3 /E /K$18^3 /K$20</f>
        <v>37.1223140822979</v>
      </c>
    </row>
    <row r="30" customFormat="false" ht="12.8" hidden="false" customHeight="false" outlineLevel="0" collapsed="false">
      <c r="B30" s="12" t="n">
        <f aca="false">B29+A$22</f>
        <v>200</v>
      </c>
      <c r="C30" s="17"/>
      <c r="D30" s="17" t="n">
        <f aca="false"> 12* Cte *B30 *L^3 /E /D$18^3 /D$20</f>
        <v>665.144397418923</v>
      </c>
      <c r="E30" s="17" t="n">
        <f aca="false"> 12* Cte *B30 *L^3 /E /E$18^3 /E$20</f>
        <v>323.775811209437</v>
      </c>
      <c r="F30" s="17" t="n">
        <f aca="false"> 12* Cte *B30 *L^3 /E /F$18^3 /F$20</f>
        <v>195.255518601218</v>
      </c>
      <c r="G30" s="17" t="n">
        <f aca="false"> 12* Cte *B30 *L^3 /E /G$18^3 /G$20</f>
        <v>130.769787985192</v>
      </c>
      <c r="H30" s="17" t="n">
        <f aca="false"> 12* Cte *B30 *L^3 /E /H$18^3 /H$20</f>
        <v>93.3712534954669</v>
      </c>
      <c r="I30" s="17" t="n">
        <f aca="false"> 12* Cte *B30 *L^3 /E /I$18^3 /I$20</f>
        <v>69.6621386276556</v>
      </c>
      <c r="J30" s="17" t="n">
        <f aca="false"> 12* Cte *B30 *L^3 /E /J$18^3 /J$20</f>
        <v>53.6854976766934</v>
      </c>
      <c r="K30" s="17" t="n">
        <f aca="false"> 12* Cte *B30 *L^3 /E /K$18^3 /K$20</f>
        <v>42.4255018083405</v>
      </c>
    </row>
    <row r="31" customFormat="false" ht="12.8" hidden="false" customHeight="false" outlineLevel="0" collapsed="false">
      <c r="B31" s="12" t="n">
        <f aca="false">B30+A$22</f>
        <v>225</v>
      </c>
      <c r="C31" s="17"/>
      <c r="D31" s="17" t="n">
        <f aca="false"> 12* Cte *B31 *L^3 /E /D$18^3 /D$20</f>
        <v>748.287447096289</v>
      </c>
      <c r="E31" s="17" t="n">
        <f aca="false"> 12* Cte *B31 *L^3 /E /E$18^3 /E$20</f>
        <v>364.247787610617</v>
      </c>
      <c r="F31" s="17" t="n">
        <f aca="false"> 12* Cte *B31 *L^3 /E /F$18^3 /F$20</f>
        <v>219.66245842637</v>
      </c>
      <c r="G31" s="17" t="n">
        <f aca="false"> 12* Cte *B31 *L^3 /E /G$18^3 /G$20</f>
        <v>147.116011483341</v>
      </c>
      <c r="H31" s="17" t="n">
        <f aca="false"> 12* Cte *B31 *L^3 /E /H$18^3 /H$20</f>
        <v>105.0426601824</v>
      </c>
      <c r="I31" s="17" t="n">
        <f aca="false"> 12* Cte *B31 *L^3 /E /I$18^3 /I$20</f>
        <v>78.3699059561126</v>
      </c>
      <c r="J31" s="17" t="n">
        <f aca="false"> 12* Cte *B31 *L^3 /E /J$18^3 /J$20</f>
        <v>60.3961848862801</v>
      </c>
      <c r="K31" s="17" t="n">
        <f aca="false"> 12* Cte *B31 *L^3 /E /K$18^3 /K$20</f>
        <v>47.7286895343831</v>
      </c>
    </row>
    <row r="32" customFormat="false" ht="12.8" hidden="false" customHeight="false" outlineLevel="0" collapsed="false">
      <c r="B32" s="12" t="n">
        <f aca="false">B31+A$22</f>
        <v>250</v>
      </c>
      <c r="C32" s="17"/>
      <c r="D32" s="17"/>
      <c r="E32" s="17" t="n">
        <f aca="false"> 12* Cte *B32 *L^3 /E /E$18^3 /E$20</f>
        <v>404.719764011797</v>
      </c>
      <c r="F32" s="17" t="n">
        <f aca="false"> 12* Cte *B32 *L^3 /E /F$18^3 /F$20</f>
        <v>244.069398251523</v>
      </c>
      <c r="G32" s="17" t="n">
        <f aca="false"> 12* Cte *B32 *L^3 /E /G$18^3 /G$20</f>
        <v>163.462234981489</v>
      </c>
      <c r="H32" s="17" t="n">
        <f aca="false"> 12* Cte *B32 *L^3 /E /H$18^3 /H$20</f>
        <v>116.714066869334</v>
      </c>
      <c r="I32" s="17" t="n">
        <f aca="false"> 12* Cte *B32 *L^3 /E /I$18^3 /I$20</f>
        <v>87.0776732845695</v>
      </c>
      <c r="J32" s="17" t="n">
        <f aca="false"> 12* Cte *B32 *L^3 /E /J$18^3 /J$20</f>
        <v>67.1068720958667</v>
      </c>
      <c r="K32" s="17" t="n">
        <f aca="false"> 12* Cte *B32 *L^3 /E /K$18^3 /K$20</f>
        <v>53.0318772604256</v>
      </c>
    </row>
    <row r="33" customFormat="false" ht="12.8" hidden="false" customHeight="false" outlineLevel="0" collapsed="false">
      <c r="B33" s="12" t="n">
        <f aca="false">B32+A$22</f>
        <v>275</v>
      </c>
      <c r="C33" s="17"/>
      <c r="D33" s="17"/>
      <c r="E33" s="17" t="n">
        <f aca="false"> 12* Cte *B33 *L^3 /E /E$18^3 /E$20</f>
        <v>445.191740412977</v>
      </c>
      <c r="F33" s="17" t="n">
        <f aca="false"> 12* Cte *B33 *L^3 /E /F$18^3 /F$20</f>
        <v>268.476338076675</v>
      </c>
      <c r="G33" s="17" t="n">
        <f aca="false"> 12* Cte *B33 *L^3 /E /G$18^3 /G$20</f>
        <v>179.808458479638</v>
      </c>
      <c r="H33" s="17" t="n">
        <f aca="false"> 12* Cte *B33 *L^3 /E /H$18^3 /H$20</f>
        <v>128.385473556267</v>
      </c>
      <c r="I33" s="17" t="n">
        <f aca="false"> 12* Cte *B33 *L^3 /E /I$18^3 /I$20</f>
        <v>95.7854406130265</v>
      </c>
      <c r="J33" s="17" t="n">
        <f aca="false"> 12* Cte *B33 *L^3 /E /J$18^3 /J$20</f>
        <v>73.8175593054534</v>
      </c>
      <c r="K33" s="17" t="n">
        <f aca="false"> 12* Cte *B33 *L^3 /E /K$18^3 /K$20</f>
        <v>58.3350649864682</v>
      </c>
    </row>
    <row r="34" customFormat="false" ht="12.8" hidden="false" customHeight="false" outlineLevel="0" collapsed="false">
      <c r="B34" s="12" t="n">
        <f aca="false">B33+A$22</f>
        <v>300</v>
      </c>
      <c r="C34" s="17"/>
      <c r="D34" s="17"/>
      <c r="E34" s="17" t="n">
        <f aca="false"> 12* Cte *B34 *L^3 /E /E$18^3 /E$20</f>
        <v>485.663716814156</v>
      </c>
      <c r="F34" s="17" t="n">
        <f aca="false"> 12* Cte *B34 *L^3 /E /F$18^3 /F$20</f>
        <v>292.883277901827</v>
      </c>
      <c r="G34" s="17" t="n">
        <f aca="false"> 12* Cte *B34 *L^3 /E /G$18^3 /G$20</f>
        <v>196.154681977787</v>
      </c>
      <c r="H34" s="17" t="n">
        <f aca="false"> 12* Cte *B34 *L^3 /E /H$18^3 /H$20</f>
        <v>140.0568802432</v>
      </c>
      <c r="I34" s="17" t="n">
        <f aca="false"> 12* Cte *B34 *L^3 /E /I$18^3 /I$20</f>
        <v>104.493207941483</v>
      </c>
      <c r="J34" s="17" t="n">
        <f aca="false"> 12* Cte *B34 *L^3 /E /J$18^3 /J$20</f>
        <v>80.5282465150401</v>
      </c>
      <c r="K34" s="17" t="n">
        <f aca="false"> 12* Cte *B34 *L^3 /E /K$18^3 /K$20</f>
        <v>63.6382527125107</v>
      </c>
    </row>
    <row r="35" customFormat="false" ht="12.8" hidden="false" customHeight="false" outlineLevel="0" collapsed="false">
      <c r="B35" s="12" t="n">
        <f aca="false">B34+A$22</f>
        <v>325</v>
      </c>
      <c r="C35" s="17"/>
      <c r="D35" s="17"/>
      <c r="E35" s="17"/>
      <c r="F35" s="17" t="n">
        <f aca="false"> 12* Cte *B35 *L^3 /E /F$18^3 /F$20</f>
        <v>317.290217726979</v>
      </c>
      <c r="G35" s="17" t="n">
        <f aca="false"> 12* Cte *B35 *L^3 /E /G$18^3 /G$20</f>
        <v>212.500905475936</v>
      </c>
      <c r="H35" s="17" t="n">
        <f aca="false"> 12* Cte *B35 *L^3 /E /H$18^3 /H$20</f>
        <v>151.728286930134</v>
      </c>
      <c r="I35" s="17" t="n">
        <f aca="false"> 12* Cte *B35 *L^3 /E /I$18^3 /I$20</f>
        <v>113.20097526994</v>
      </c>
      <c r="J35" s="17" t="n">
        <f aca="false"> 12* Cte *B35 *L^3 /E /J$18^3 /J$20</f>
        <v>87.2389337246267</v>
      </c>
      <c r="K35" s="17" t="n">
        <f aca="false"> 12* Cte *B35 *L^3 /E /K$18^3 /K$20</f>
        <v>68.9414404385533</v>
      </c>
    </row>
    <row r="36" customFormat="false" ht="12.8" hidden="false" customHeight="false" outlineLevel="0" collapsed="false">
      <c r="B36" s="12" t="n">
        <f aca="false">B35+A$22</f>
        <v>350</v>
      </c>
      <c r="C36" s="17"/>
      <c r="D36" s="17"/>
      <c r="E36" s="17"/>
      <c r="F36" s="17" t="n">
        <f aca="false"> 12* Cte *B36 *L^3 /E /F$18^3 /F$20</f>
        <v>341.697157552132</v>
      </c>
      <c r="G36" s="17" t="n">
        <f aca="false"> 12* Cte *B36 *L^3 /E /G$18^3 /G$20</f>
        <v>228.847128974085</v>
      </c>
      <c r="H36" s="17" t="n">
        <f aca="false"> 12* Cte *B36 *L^3 /E /H$18^3 /H$20</f>
        <v>163.399693617067</v>
      </c>
      <c r="I36" s="17" t="n">
        <f aca="false"> 12* Cte *B36 *L^3 /E /I$18^3 /I$20</f>
        <v>121.908742598397</v>
      </c>
      <c r="J36" s="17" t="n">
        <f aca="false"> 12* Cte *B36 *L^3 /E /J$18^3 /J$20</f>
        <v>93.9496209342134</v>
      </c>
      <c r="K36" s="17" t="n">
        <f aca="false"> 12* Cte *B36 *L^3 /E /K$18^3 /K$20</f>
        <v>74.2446281645959</v>
      </c>
    </row>
    <row r="37" customFormat="false" ht="12.8" hidden="false" customHeight="false" outlineLevel="0" collapsed="false">
      <c r="B37" s="12" t="n">
        <f aca="false">B36+A$22</f>
        <v>375</v>
      </c>
      <c r="C37" s="17"/>
      <c r="D37" s="17"/>
      <c r="E37" s="17"/>
      <c r="F37" s="17" t="n">
        <f aca="false"> 12* Cte *B37 *L^3 /E /F$18^3 /F$20</f>
        <v>366.104097377284</v>
      </c>
      <c r="G37" s="17" t="n">
        <f aca="false"> 12* Cte *B37 *L^3 /E /G$18^3 /G$20</f>
        <v>245.193352472234</v>
      </c>
      <c r="H37" s="17" t="n">
        <f aca="false"> 12* Cte *B37 *L^3 /E /H$18^3 /H$20</f>
        <v>175.071100304</v>
      </c>
      <c r="I37" s="17" t="n">
        <f aca="false"> 12* Cte *B37 *L^3 /E /I$18^3 /I$20</f>
        <v>130.616509926854</v>
      </c>
      <c r="J37" s="17" t="n">
        <f aca="false"> 12* Cte *B37 *L^3 /E /J$18^3 /J$20</f>
        <v>100.6603081438</v>
      </c>
      <c r="K37" s="17" t="n">
        <f aca="false"> 12* Cte *B37 *L^3 /E /K$18^3 /K$20</f>
        <v>79.5478158906384</v>
      </c>
    </row>
    <row r="38" customFormat="false" ht="12.8" hidden="false" customHeight="false" outlineLevel="0" collapsed="false">
      <c r="B38" s="12" t="n">
        <f aca="false">B37+A$22</f>
        <v>400</v>
      </c>
      <c r="G38" s="17" t="n">
        <f aca="false"> 12* Cte *B38 *L^3 /E /G$18^3 /G$20</f>
        <v>261.539575970383</v>
      </c>
      <c r="H38" s="17" t="n">
        <f aca="false"> 12* Cte *B38 *L^3 /E /H$18^3 /H$20</f>
        <v>186.742506990934</v>
      </c>
      <c r="I38" s="17" t="n">
        <f aca="false"> 12* Cte *B38 *L^3 /E /I$18^3 /I$20</f>
        <v>139.324277255311</v>
      </c>
      <c r="J38" s="17" t="n">
        <f aca="false"> 12* Cte *B38 *L^3 /E /J$18^3 /J$20</f>
        <v>107.370995353387</v>
      </c>
      <c r="K38" s="17" t="n">
        <f aca="false"> 12* Cte *B38 *L^3 /E /K$18^3 /K$20</f>
        <v>84.851003616681</v>
      </c>
    </row>
    <row r="39" customFormat="false" ht="12.8" hidden="false" customHeight="false" outlineLevel="0" collapsed="false">
      <c r="B39" s="12" t="n">
        <f aca="false">B38+A$22</f>
        <v>425</v>
      </c>
      <c r="G39" s="17" t="n">
        <f aca="false"> 12* Cte *B39 *L^3 /E /G$18^3 /G$20</f>
        <v>277.885799468532</v>
      </c>
      <c r="H39" s="17" t="n">
        <f aca="false"> 12* Cte *B39 *L^3 /E /H$18^3 /H$20</f>
        <v>198.413913677867</v>
      </c>
      <c r="I39" s="17" t="n">
        <f aca="false"> 12* Cte *B39 *L^3 /E /I$18^3 /I$20</f>
        <v>148.032044583768</v>
      </c>
      <c r="J39" s="17" t="n">
        <f aca="false"> 12* Cte *B39 *L^3 /E /J$18^3 /J$20</f>
        <v>114.081682562973</v>
      </c>
      <c r="K39" s="17" t="n">
        <f aca="false"> 12* Cte *B39 *L^3 /E /K$18^3 /K$20</f>
        <v>90.1541913427236</v>
      </c>
    </row>
    <row r="40" customFormat="false" ht="12.8" hidden="false" customHeight="false" outlineLevel="0" collapsed="false">
      <c r="B40" s="12" t="n">
        <f aca="false">B39+A$22</f>
        <v>450</v>
      </c>
      <c r="H40" s="17" t="n">
        <f aca="false"> 12* Cte *B40 *L^3 /E /H$18^3 /H$20</f>
        <v>210.0853203648</v>
      </c>
      <c r="I40" s="17" t="n">
        <f aca="false"> 12* Cte *B40 *L^3 /E /I$18^3 /I$20</f>
        <v>156.739811912225</v>
      </c>
      <c r="J40" s="17" t="n">
        <f aca="false"> 12* Cte *B40 *L^3 /E /J$18^3 /J$20</f>
        <v>120.79236977256</v>
      </c>
      <c r="K40" s="17" t="n">
        <f aca="false"> 12* Cte *B40 *L^3 /E /K$18^3 /K$20</f>
        <v>95.4573790687661</v>
      </c>
    </row>
    <row r="41" customFormat="false" ht="12.8" hidden="false" customHeight="false" outlineLevel="0" collapsed="false">
      <c r="B41" s="12" t="n">
        <f aca="false">B40+A$22</f>
        <v>475</v>
      </c>
      <c r="H41" s="17" t="n">
        <f aca="false"> 12* Cte *B41 *L^3 /E /H$18^3 /H$20</f>
        <v>221.756727051734</v>
      </c>
      <c r="I41" s="17" t="n">
        <f aca="false"> 12* Cte *B41 *L^3 /E /I$18^3 /I$20</f>
        <v>165.447579240682</v>
      </c>
      <c r="J41" s="17" t="n">
        <f aca="false"> 12* Cte *B41 *L^3 /E /J$18^3 /J$20</f>
        <v>127.503056982147</v>
      </c>
      <c r="K41" s="17" t="n">
        <f aca="false"> 12* Cte *B41 *L^3 /E /K$18^3 /K$20</f>
        <v>100.760566794809</v>
      </c>
    </row>
    <row r="42" customFormat="false" ht="12.8" hidden="false" customHeight="false" outlineLevel="0" collapsed="false">
      <c r="B42" s="12" t="n">
        <f aca="false">B41+A$22</f>
        <v>500</v>
      </c>
      <c r="I42" s="17" t="n">
        <f aca="false"> 12* Cte *B42 *L^3 /E /I$18^3 /I$20</f>
        <v>174.155346569139</v>
      </c>
      <c r="J42" s="17" t="n">
        <f aca="false"> 12* Cte *B42 *L^3 /E /J$18^3 /J$20</f>
        <v>134.213744191733</v>
      </c>
      <c r="K42" s="17" t="n">
        <f aca="false"> 12* Cte *B42 *L^3 /E /K$18^3 /K$20</f>
        <v>106.063754520851</v>
      </c>
    </row>
  </sheetData>
  <mergeCells count="1">
    <mergeCell ref="C21:K2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1691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2024-01-28T15:36:06Z</dcterms:created>
  <dc:creator/>
  <dc:description/>
  <dc:language>fr-FR</dc:language>
  <cp:lastModifiedBy/>
  <dcterms:modified xsi:type="dcterms:W3CDTF">2024-01-30T18:58:42Z</dcterms:modified>
  <cp:revision>41</cp:revision>
  <dc:subject/>
  <dc:title/>
</cp:coreProperties>
</file>