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ulle\Desktop\"/>
    </mc:Choice>
  </mc:AlternateContent>
  <xr:revisionPtr revIDLastSave="0" documentId="13_ncr:1_{76A3F2D8-7262-4E9D-AF4F-145282CF8883}" xr6:coauthVersionLast="47" xr6:coauthVersionMax="47" xr10:uidLastSave="{00000000-0000-0000-0000-000000000000}"/>
  <bookViews>
    <workbookView xWindow="-108" yWindow="-108" windowWidth="23256" windowHeight="12576" xr2:uid="{A4FEE376-C3E7-4F6C-A14F-AAB2059E843E}"/>
  </bookViews>
  <sheets>
    <sheet name="Feuil1" sheetId="1" r:id="rId1"/>
  </sheets>
  <definedNames>
    <definedName name="_xlnm._FilterDatabase" localSheetId="0" hidden="1">Feuil1!$F$4:$I$4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C7" i="1"/>
  <c r="C6" i="1"/>
  <c r="C12" i="1" l="1"/>
  <c r="C13" i="1"/>
</calcChain>
</file>

<file path=xl/sharedStrings.xml><?xml version="1.0" encoding="utf-8"?>
<sst xmlns="http://schemas.openxmlformats.org/spreadsheetml/2006/main" count="27" uniqueCount="21">
  <si>
    <t>Solvant à évaporer</t>
  </si>
  <si>
    <t>Liste des solvants</t>
  </si>
  <si>
    <t>solvant</t>
  </si>
  <si>
    <t>A</t>
  </si>
  <si>
    <t>B</t>
  </si>
  <si>
    <t>C</t>
  </si>
  <si>
    <t>acetone</t>
  </si>
  <si>
    <t>pression de vide</t>
  </si>
  <si>
    <t>température du bain marie</t>
  </si>
  <si>
    <t>temperature maximale de l'eau du condenseur</t>
  </si>
  <si>
    <t>eau</t>
  </si>
  <si>
    <t>éthanol</t>
  </si>
  <si>
    <t>acétate d'éthyle</t>
  </si>
  <si>
    <t>température d'évaporation</t>
  </si>
  <si>
    <t>°C</t>
  </si>
  <si>
    <t>mb</t>
  </si>
  <si>
    <t>méthanol</t>
  </si>
  <si>
    <t>isopropanol</t>
  </si>
  <si>
    <t>ether diéthylique</t>
  </si>
  <si>
    <t xml:space="preserve">sources : </t>
  </si>
  <si>
    <t>https://webbook.nist.gov/cgi/cbook.cgi?ID=C60297&amp;Mask=4&amp;Type=ANTOINE&amp;Plot=on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</si>
</sst>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1" fontId="0" fillId="0" borderId="0" xfId="0" applyNumberFormat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27E7-F94B-4FE3-A192-D2CE3AFAEB56}">
  <dimension ref="B1:I27"/>
  <sheetViews>
    <sheetView tabSelected="1" zoomScale="115" zoomScaleNormal="115" workbookViewId="0">
      <selection activeCell="C11" sqref="C11"/>
    </sheetView>
  </sheetViews>
  <sheetFormatPr baseColWidth="10" defaultRowHeight="14.4" x14ac:dyDescent="0.3"/>
  <cols>
    <col min="2" max="2" width="39.21875" bestFit="1" customWidth="1"/>
    <col min="3" max="3" width="19.33203125" customWidth="1"/>
    <col min="6" max="6" width="15" bestFit="1" customWidth="1"/>
    <col min="7" max="9" width="11.5546875" style="1"/>
  </cols>
  <sheetData>
    <row r="1" spans="2:9" x14ac:dyDescent="0.3">
      <c r="F1" t="s">
        <v>19</v>
      </c>
      <c r="G1" s="11" t="s">
        <v>20</v>
      </c>
    </row>
    <row r="3" spans="2:9" x14ac:dyDescent="0.3">
      <c r="F3" s="2" t="s">
        <v>1</v>
      </c>
      <c r="G3" s="2"/>
      <c r="H3" s="2"/>
      <c r="I3" s="2"/>
    </row>
    <row r="4" spans="2:9" x14ac:dyDescent="0.3">
      <c r="F4" s="4" t="s">
        <v>2</v>
      </c>
      <c r="G4" s="8" t="s">
        <v>3</v>
      </c>
      <c r="H4" s="8" t="s">
        <v>4</v>
      </c>
      <c r="I4" s="8" t="s">
        <v>5</v>
      </c>
    </row>
    <row r="5" spans="2:9" x14ac:dyDescent="0.3">
      <c r="B5" t="s">
        <v>0</v>
      </c>
      <c r="C5" s="7" t="s">
        <v>18</v>
      </c>
      <c r="F5" s="5" t="s">
        <v>12</v>
      </c>
      <c r="G5" s="9">
        <v>4.2280899999999999</v>
      </c>
      <c r="H5" s="9">
        <v>1245.702</v>
      </c>
      <c r="I5" s="9">
        <v>-55.189</v>
      </c>
    </row>
    <row r="6" spans="2:9" x14ac:dyDescent="0.3">
      <c r="B6" s="10" t="s">
        <v>3</v>
      </c>
      <c r="C6">
        <f>VLOOKUP($C$5,$F$5:$I$27,2,0)</f>
        <v>4.0220000000000002</v>
      </c>
      <c r="F6" s="5" t="s">
        <v>6</v>
      </c>
      <c r="G6" s="9">
        <v>4.42448</v>
      </c>
      <c r="H6" s="9">
        <v>1312.2529999999999</v>
      </c>
      <c r="I6" s="9">
        <v>-32.445</v>
      </c>
    </row>
    <row r="7" spans="2:9" x14ac:dyDescent="0.3">
      <c r="B7" s="10" t="s">
        <v>4</v>
      </c>
      <c r="C7">
        <f>VLOOKUP($C$5,$F$5:$I$27,3,0)</f>
        <v>1062.6400000000001</v>
      </c>
      <c r="F7" s="5" t="s">
        <v>10</v>
      </c>
      <c r="G7" s="9">
        <v>4.6543000000000001</v>
      </c>
      <c r="H7" s="9">
        <v>1435.2639999999999</v>
      </c>
      <c r="I7" s="9">
        <v>-64.847999999999999</v>
      </c>
    </row>
    <row r="8" spans="2:9" x14ac:dyDescent="0.3">
      <c r="B8" s="10" t="s">
        <v>5</v>
      </c>
      <c r="C8">
        <f>VLOOKUP($C$5,$F$5:$I$27,4,0)</f>
        <v>-44.93</v>
      </c>
      <c r="F8" s="5" t="s">
        <v>11</v>
      </c>
      <c r="G8" s="9">
        <v>4.9253099999999996</v>
      </c>
      <c r="H8" s="9">
        <v>1432.5260000000001</v>
      </c>
      <c r="I8" s="9">
        <v>-61.819000000000003</v>
      </c>
    </row>
    <row r="9" spans="2:9" x14ac:dyDescent="0.3">
      <c r="F9" s="5" t="s">
        <v>18</v>
      </c>
      <c r="G9" s="9">
        <v>4.0220000000000002</v>
      </c>
      <c r="H9" s="9">
        <v>1062.6400000000001</v>
      </c>
      <c r="I9" s="9">
        <v>-44.93</v>
      </c>
    </row>
    <row r="10" spans="2:9" x14ac:dyDescent="0.3">
      <c r="B10" t="s">
        <v>8</v>
      </c>
      <c r="C10" s="3">
        <v>55</v>
      </c>
      <c r="D10" t="s">
        <v>14</v>
      </c>
      <c r="F10" s="5" t="s">
        <v>17</v>
      </c>
      <c r="G10" s="9">
        <v>4.8609999999999998</v>
      </c>
      <c r="H10" s="9">
        <v>1357.4269999999999</v>
      </c>
      <c r="I10" s="9">
        <v>-75.813999999999993</v>
      </c>
    </row>
    <row r="11" spans="2:9" x14ac:dyDescent="0.3">
      <c r="B11" t="s">
        <v>13</v>
      </c>
      <c r="C11">
        <f>C10-20</f>
        <v>35</v>
      </c>
      <c r="D11" t="s">
        <v>14</v>
      </c>
      <c r="F11" s="5" t="s">
        <v>16</v>
      </c>
      <c r="G11" s="9">
        <v>5.2040899999999999</v>
      </c>
      <c r="H11" s="9">
        <v>1581.3409999999999</v>
      </c>
      <c r="I11" s="9">
        <v>-33.5</v>
      </c>
    </row>
    <row r="12" spans="2:9" x14ac:dyDescent="0.3">
      <c r="B12" t="s">
        <v>7</v>
      </c>
      <c r="C12" s="6">
        <f>1000*(10^(C6-(C7/(C8+(C11+273)))))</f>
        <v>960.76870121686034</v>
      </c>
      <c r="D12" t="s">
        <v>15</v>
      </c>
      <c r="F12" s="5"/>
      <c r="G12" s="9"/>
      <c r="H12" s="9"/>
      <c r="I12" s="9"/>
    </row>
    <row r="13" spans="2:9" x14ac:dyDescent="0.3">
      <c r="B13" t="s">
        <v>9</v>
      </c>
      <c r="C13">
        <f>C11-20</f>
        <v>15</v>
      </c>
      <c r="D13" t="s">
        <v>14</v>
      </c>
      <c r="F13" s="5"/>
      <c r="G13" s="9"/>
      <c r="H13" s="9"/>
      <c r="I13" s="9"/>
    </row>
    <row r="14" spans="2:9" x14ac:dyDescent="0.3">
      <c r="F14" s="5"/>
      <c r="G14" s="9"/>
      <c r="H14" s="9"/>
      <c r="I14" s="9"/>
    </row>
    <row r="15" spans="2:9" x14ac:dyDescent="0.3">
      <c r="F15" s="5"/>
      <c r="G15" s="9"/>
      <c r="H15" s="9"/>
      <c r="I15" s="9"/>
    </row>
    <row r="16" spans="2:9" x14ac:dyDescent="0.3">
      <c r="F16" s="5"/>
      <c r="G16" s="9"/>
      <c r="H16" s="9"/>
      <c r="I16" s="9"/>
    </row>
    <row r="17" spans="6:9" x14ac:dyDescent="0.3">
      <c r="F17" s="5"/>
      <c r="G17" s="9"/>
      <c r="H17" s="9"/>
      <c r="I17" s="9"/>
    </row>
    <row r="18" spans="6:9" x14ac:dyDescent="0.3">
      <c r="F18" s="5"/>
      <c r="G18" s="9"/>
      <c r="H18" s="9"/>
      <c r="I18" s="9"/>
    </row>
    <row r="19" spans="6:9" x14ac:dyDescent="0.3">
      <c r="F19" s="5"/>
      <c r="G19" s="9"/>
      <c r="H19" s="9"/>
      <c r="I19" s="9"/>
    </row>
    <row r="20" spans="6:9" x14ac:dyDescent="0.3">
      <c r="F20" s="5"/>
      <c r="G20" s="9"/>
      <c r="H20" s="9"/>
      <c r="I20" s="9"/>
    </row>
    <row r="21" spans="6:9" x14ac:dyDescent="0.3">
      <c r="F21" s="5"/>
      <c r="G21" s="9"/>
      <c r="H21" s="9"/>
      <c r="I21" s="9"/>
    </row>
    <row r="22" spans="6:9" x14ac:dyDescent="0.3">
      <c r="F22" s="5"/>
      <c r="G22" s="9"/>
      <c r="H22" s="9"/>
      <c r="I22" s="9"/>
    </row>
    <row r="23" spans="6:9" x14ac:dyDescent="0.3">
      <c r="F23" s="5"/>
      <c r="G23" s="9"/>
      <c r="H23" s="9"/>
      <c r="I23" s="9"/>
    </row>
    <row r="24" spans="6:9" x14ac:dyDescent="0.3">
      <c r="F24" s="5"/>
      <c r="G24" s="9"/>
      <c r="H24" s="9"/>
      <c r="I24" s="9"/>
    </row>
    <row r="25" spans="6:9" x14ac:dyDescent="0.3">
      <c r="F25" s="5"/>
      <c r="G25" s="9"/>
      <c r="H25" s="9"/>
      <c r="I25" s="9"/>
    </row>
    <row r="26" spans="6:9" x14ac:dyDescent="0.3">
      <c r="F26" s="5"/>
      <c r="G26" s="9"/>
      <c r="H26" s="9"/>
      <c r="I26" s="9"/>
    </row>
    <row r="27" spans="6:9" x14ac:dyDescent="0.3">
      <c r="F27" s="5"/>
      <c r="G27" s="9"/>
      <c r="H27" s="9"/>
      <c r="I27" s="9"/>
    </row>
  </sheetData>
  <autoFilter ref="F4:I4" xr:uid="{D2D227E7-F94B-4FE3-A192-D2CE3AFAEB56}">
    <sortState xmlns:xlrd2="http://schemas.microsoft.com/office/spreadsheetml/2017/richdata2" ref="F5:I11">
      <sortCondition ref="F4"/>
    </sortState>
  </autoFilter>
  <mergeCells count="1">
    <mergeCell ref="F3:I3"/>
  </mergeCells>
  <dataValidations count="1">
    <dataValidation type="list" allowBlank="1" showInputMessage="1" showErrorMessage="1" sqref="C5" xr:uid="{3EA773C1-DDA2-4122-86ED-0A6FB5F0B760}">
      <formula1>$F$5:$F$27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2022-11-11T10:46:56Z</dcterms:created>
  <dcterms:modified xsi:type="dcterms:W3CDTF">2022-11-11T15:32:47Z</dcterms:modified>
</cp:coreProperties>
</file>