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"/>
    </mc:Choice>
  </mc:AlternateContent>
  <xr:revisionPtr revIDLastSave="0" documentId="13_ncr:1_{BC08C575-FC5D-407A-A294-E854007F1328}" xr6:coauthVersionLast="47" xr6:coauthVersionMax="47" xr10:uidLastSave="{00000000-0000-0000-0000-000000000000}"/>
  <bookViews>
    <workbookView xWindow="-110" yWindow="-110" windowWidth="19420" windowHeight="10300" activeTab="1" xr2:uid="{C6BCEED6-CC9B-4D9A-922C-2A56B56C45E5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3" i="2"/>
  <c r="F2" i="2"/>
  <c r="F3" i="2"/>
  <c r="G2" i="2"/>
  <c r="H5" i="2"/>
  <c r="H6" i="2"/>
  <c r="H7" i="2"/>
  <c r="H8" i="2"/>
  <c r="H9" i="2"/>
  <c r="H10" i="2"/>
  <c r="H4" i="2"/>
  <c r="F5" i="2"/>
  <c r="F6" i="2"/>
  <c r="F7" i="2"/>
  <c r="F8" i="2"/>
  <c r="F9" i="2"/>
  <c r="F10" i="2"/>
  <c r="F4" i="2"/>
  <c r="A17" i="1"/>
  <c r="A18" i="1"/>
  <c r="A19" i="1"/>
  <c r="A20" i="1"/>
  <c r="A21" i="1"/>
  <c r="A16" i="1"/>
  <c r="A15" i="1"/>
  <c r="G4" i="2"/>
  <c r="G5" i="2"/>
  <c r="G6" i="2"/>
  <c r="G7" i="2"/>
  <c r="G8" i="2"/>
  <c r="G9" i="2"/>
  <c r="G10" i="2"/>
  <c r="G3" i="2"/>
  <c r="E3" i="2"/>
  <c r="E4" i="2"/>
  <c r="E5" i="2"/>
  <c r="E6" i="2"/>
  <c r="E7" i="2"/>
  <c r="E8" i="2"/>
  <c r="E9" i="2"/>
  <c r="E10" i="2"/>
  <c r="E2" i="2"/>
  <c r="C14" i="1"/>
  <c r="C15" i="1"/>
  <c r="C16" i="1"/>
  <c r="C17" i="1"/>
  <c r="C18" i="1"/>
  <c r="C19" i="1"/>
  <c r="C20" i="1"/>
  <c r="B15" i="1"/>
  <c r="B16" i="1"/>
  <c r="B17" i="1"/>
  <c r="B18" i="1"/>
  <c r="B19" i="1"/>
  <c r="B20" i="1"/>
  <c r="B21" i="1"/>
  <c r="C21" i="1"/>
  <c r="B14" i="1"/>
</calcChain>
</file>

<file path=xl/sharedStrings.xml><?xml version="1.0" encoding="utf-8"?>
<sst xmlns="http://schemas.openxmlformats.org/spreadsheetml/2006/main" count="14" uniqueCount="11">
  <si>
    <t>[S] en mol/L</t>
  </si>
  <si>
    <t>1/[S] en mol/L</t>
  </si>
  <si>
    <t xml:space="preserve">Vi en l'absence thréonine </t>
  </si>
  <si>
    <t xml:space="preserve">Vi en présence thréonine </t>
  </si>
  <si>
    <t xml:space="preserve">1/Vi en l'absence de thréonine </t>
  </si>
  <si>
    <t>Ln(Vi/Vmax-Vi) en l'absence thréonine</t>
  </si>
  <si>
    <t>Ln(Vi/Vmax-Vi)en présence thréonine</t>
  </si>
  <si>
    <t>Ln[S]</t>
  </si>
  <si>
    <t xml:space="preserve">Vmax-Vi en l'absence threonine </t>
  </si>
  <si>
    <t xml:space="preserve">Vmax-Vi en présence threonine </t>
  </si>
  <si>
    <t>1/Vi en présence de thréonine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</si>
</sst>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166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Vi=f([S]) </a:t>
            </a:r>
            <a:endParaRPr lang="fr-FR" sz="1400">
              <a:effectLst/>
            </a:endParaRPr>
          </a:p>
          <a:p>
            <a:pPr>
              <a:defRPr/>
            </a:pPr>
            <a:r>
              <a:rPr lang="en-US" sz="1400" b="1" i="0" baseline="0">
                <a:effectLst/>
              </a:rPr>
              <a:t>En l'absence et en présence de thréonine</a:t>
            </a:r>
            <a:endParaRPr lang="fr-FR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Vi en l'absence thréonine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Feuil1!$A$2:$A$10</c:f>
              <c:numCache>
                <c:formatCode>0.0000</c:formatCode>
                <c:ptCount val="9"/>
                <c:pt idx="0" formatCode="General">
                  <c:v>0</c:v>
                </c:pt>
                <c:pt idx="1">
                  <c:v>1E-3</c:v>
                </c:pt>
                <c:pt idx="2" formatCode="General">
                  <c:v>2.5000000000000001E-3</c:v>
                </c:pt>
                <c:pt idx="3">
                  <c:v>5.0000000000000001E-3</c:v>
                </c:pt>
                <c:pt idx="4" formatCode="General">
                  <c:v>7.4999999999999997E-3</c:v>
                </c:pt>
                <c:pt idx="5">
                  <c:v>0.01</c:v>
                </c:pt>
                <c:pt idx="6">
                  <c:v>1.4999999999999999E-2</c:v>
                </c:pt>
                <c:pt idx="7">
                  <c:v>0.02</c:v>
                </c:pt>
                <c:pt idx="8">
                  <c:v>2.5000000000000001E-2</c:v>
                </c:pt>
              </c:numCache>
            </c:numRef>
          </c:xVal>
          <c:yVal>
            <c:numRef>
              <c:f>Feuil1!$B$2:$B$10</c:f>
              <c:numCache>
                <c:formatCode>0.00</c:formatCode>
                <c:ptCount val="9"/>
                <c:pt idx="0" formatCode="General">
                  <c:v>0</c:v>
                </c:pt>
                <c:pt idx="1">
                  <c:v>0.34300000000000003</c:v>
                </c:pt>
                <c:pt idx="2">
                  <c:v>0.56699999999999995</c:v>
                </c:pt>
                <c:pt idx="3">
                  <c:v>0.72699999999999998</c:v>
                </c:pt>
                <c:pt idx="4">
                  <c:v>0.8</c:v>
                </c:pt>
                <c:pt idx="5">
                  <c:v>0.84299999999999997</c:v>
                </c:pt>
                <c:pt idx="6">
                  <c:v>0.89</c:v>
                </c:pt>
                <c:pt idx="7">
                  <c:v>0.91700000000000004</c:v>
                </c:pt>
                <c:pt idx="8">
                  <c:v>0.93300000000000005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59B-45F3-8494-151BCEE2AE84}"/>
            </c:ext>
          </c:extLst>
        </c:ser>
        <c:ser>
          <c:idx val="1"/>
          <c:order val="1"/>
          <c:tx>
            <c:strRef>
              <c:f>Feuil1!$C$1</c:f>
              <c:strCache>
                <c:ptCount val="1"/>
                <c:pt idx="0">
                  <c:v>Vi en présence thréonine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Feuil1!$A$2:$A$10</c:f>
              <c:numCache>
                <c:formatCode>0.0000</c:formatCode>
                <c:ptCount val="9"/>
                <c:pt idx="0" formatCode="General">
                  <c:v>0</c:v>
                </c:pt>
                <c:pt idx="1">
                  <c:v>1E-3</c:v>
                </c:pt>
                <c:pt idx="2" formatCode="General">
                  <c:v>2.5000000000000001E-3</c:v>
                </c:pt>
                <c:pt idx="3">
                  <c:v>5.0000000000000001E-3</c:v>
                </c:pt>
                <c:pt idx="4" formatCode="General">
                  <c:v>7.4999999999999997E-3</c:v>
                </c:pt>
                <c:pt idx="5">
                  <c:v>0.01</c:v>
                </c:pt>
                <c:pt idx="6">
                  <c:v>1.4999999999999999E-2</c:v>
                </c:pt>
                <c:pt idx="7">
                  <c:v>0.02</c:v>
                </c:pt>
                <c:pt idx="8">
                  <c:v>2.5000000000000001E-2</c:v>
                </c:pt>
              </c:numCache>
            </c:numRef>
          </c:xVal>
          <c:yVal>
            <c:numRef>
              <c:f>Feuil1!$C$2:$C$10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 formatCode="0.00">
                  <c:v>1.4999999999999999E-2</c:v>
                </c:pt>
                <c:pt idx="3" formatCode="0.00">
                  <c:v>0.122</c:v>
                </c:pt>
                <c:pt idx="4" formatCode="0.00">
                  <c:v>0.33100000000000002</c:v>
                </c:pt>
                <c:pt idx="5" formatCode="0.00">
                  <c:v>0.54900000000000004</c:v>
                </c:pt>
                <c:pt idx="6" formatCode="0.00">
                  <c:v>0.81299999999999994</c:v>
                </c:pt>
                <c:pt idx="7" formatCode="0.00">
                  <c:v>0.91500000000000004</c:v>
                </c:pt>
                <c:pt idx="8" formatCode="0.00">
                  <c:v>0.95599999999999996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59B-45F3-8494-151BCEE2A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258367"/>
        <c:axId val="584261695"/>
      </c:scatterChart>
      <c:valAx>
        <c:axId val="58425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000" b="1" i="0" u="none" strike="noStrike" baseline="0">
                    <a:effectLst/>
                  </a:rPr>
                  <a:t>[S] en mol/L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261695"/>
        <c:crosses val="autoZero"/>
        <c:crossBetween val="midCat"/>
      </c:valAx>
      <c:valAx>
        <c:axId val="58426169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000" b="1" i="0" baseline="0">
                    <a:effectLst/>
                  </a:rPr>
                  <a:t>Vi thréonine (ua)</a:t>
                </a:r>
                <a:endParaRPr lang="fr-FR" sz="10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2583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>
          <a:glow rad="12700">
            <a:schemeClr val="accent1">
              <a:alpha val="40000"/>
            </a:schemeClr>
          </a:glo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Ln(Vi/Vmax-Vi)=f(Ln[S])</a:t>
            </a:r>
            <a:endParaRPr lang="fr-FR" sz="1100">
              <a:effectLst/>
            </a:endParaRPr>
          </a:p>
          <a:p>
            <a:pPr>
              <a:defRPr/>
            </a:pPr>
            <a:r>
              <a:rPr lang="en-US" sz="1100" b="1" i="0" baseline="0">
                <a:effectLst/>
              </a:rPr>
              <a:t>En l'absence et en présence de thréonine</a:t>
            </a:r>
            <a:endParaRPr lang="fr-F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Feuil2!$G$1</c:f>
              <c:strCache>
                <c:ptCount val="1"/>
                <c:pt idx="0">
                  <c:v>Ln(Vi/Vmax-Vi) en l'absence thréonine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Feuil2!$D$2:$D$10</c:f>
              <c:numCache>
                <c:formatCode>0.00</c:formatCode>
                <c:ptCount val="9"/>
                <c:pt idx="1">
                  <c:v>-6.9077552789821368</c:v>
                </c:pt>
                <c:pt idx="2">
                  <c:v>-5.9914645471079817</c:v>
                </c:pt>
                <c:pt idx="3">
                  <c:v>-5.2983173665480363</c:v>
                </c:pt>
                <c:pt idx="4">
                  <c:v>-4.8928522584398726</c:v>
                </c:pt>
                <c:pt idx="5">
                  <c:v>-4.6051701859880909</c:v>
                </c:pt>
                <c:pt idx="6">
                  <c:v>-4.1997050778799272</c:v>
                </c:pt>
                <c:pt idx="7">
                  <c:v>-3.912023005428146</c:v>
                </c:pt>
                <c:pt idx="8">
                  <c:v>-3.6888794541139363</c:v>
                </c:pt>
              </c:numCache>
            </c:numRef>
          </c:xVal>
          <c:yVal>
            <c:numRef>
              <c:f>Feuil2!$G$2:$G$10</c:f>
              <c:numCache>
                <c:formatCode>0.00</c:formatCode>
                <c:ptCount val="9"/>
                <c:pt idx="0" formatCode="General">
                  <c:v>0</c:v>
                </c:pt>
                <c:pt idx="1">
                  <c:v>-0.6499535713186706</c:v>
                </c:pt>
                <c:pt idx="2">
                  <c:v>0.26962157572526196</c:v>
                </c:pt>
                <c:pt idx="3">
                  <c:v>0.97945468234855959</c:v>
                </c:pt>
                <c:pt idx="4">
                  <c:v>1.3862943611198908</c:v>
                </c:pt>
                <c:pt idx="5">
                  <c:v>1.680721152653547</c:v>
                </c:pt>
                <c:pt idx="6">
                  <c:v>2.0907410969337694</c:v>
                </c:pt>
                <c:pt idx="7">
                  <c:v>2.4022668644598673</c:v>
                </c:pt>
                <c:pt idx="8">
                  <c:v>2.6337125814563787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22D-4B55-BC6B-B072C13C7C7F}"/>
            </c:ext>
          </c:extLst>
        </c:ser>
        <c:ser>
          <c:idx val="1"/>
          <c:order val="1"/>
          <c:tx>
            <c:strRef>
              <c:f>Feuil2!$H$1</c:f>
              <c:strCache>
                <c:ptCount val="1"/>
                <c:pt idx="0">
                  <c:v>Ln(Vi/Vmax-Vi)en présence thréonine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Feuil2!$D$2:$D$10</c:f>
              <c:numCache>
                <c:formatCode>0.00</c:formatCode>
                <c:ptCount val="9"/>
                <c:pt idx="1">
                  <c:v>-6.9077552789821368</c:v>
                </c:pt>
                <c:pt idx="2">
                  <c:v>-5.9914645471079817</c:v>
                </c:pt>
                <c:pt idx="3">
                  <c:v>-5.2983173665480363</c:v>
                </c:pt>
                <c:pt idx="4">
                  <c:v>-4.8928522584398726</c:v>
                </c:pt>
                <c:pt idx="5">
                  <c:v>-4.6051701859880909</c:v>
                </c:pt>
                <c:pt idx="6">
                  <c:v>-4.1997050778799272</c:v>
                </c:pt>
                <c:pt idx="7">
                  <c:v>-3.912023005428146</c:v>
                </c:pt>
                <c:pt idx="8">
                  <c:v>-3.6888794541139363</c:v>
                </c:pt>
              </c:numCache>
            </c:numRef>
          </c:xVal>
          <c:yVal>
            <c:numRef>
              <c:f>Feuil2!$H$2:$H$10</c:f>
              <c:numCache>
                <c:formatCode>General</c:formatCode>
                <c:ptCount val="9"/>
                <c:pt idx="2" formatCode="0.00">
                  <c:v>-5.1723761431901893</c:v>
                </c:pt>
                <c:pt idx="3" formatCode="0.00">
                  <c:v>-3.0351106035410766</c:v>
                </c:pt>
                <c:pt idx="4" formatCode="0.00">
                  <c:v>-1.9510758945072781</c:v>
                </c:pt>
                <c:pt idx="5" formatCode="0.00">
                  <c:v>-1.3468186063387899</c:v>
                </c:pt>
                <c:pt idx="6" formatCode="0.00">
                  <c:v>-0.82058687065142955</c:v>
                </c:pt>
                <c:pt idx="7" formatCode="0.00">
                  <c:v>-0.64558576936100631</c:v>
                </c:pt>
                <c:pt idx="8" formatCode="0.00">
                  <c:v>-0.57797579433785995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22D-4B55-BC6B-B072C13C7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078895"/>
        <c:axId val="401567151"/>
      </c:scatterChart>
      <c:valAx>
        <c:axId val="238078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baseline="0">
                    <a:effectLst/>
                  </a:rPr>
                  <a:t>Ln[S]</a:t>
                </a:r>
                <a:endParaRPr lang="fr-FR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1567151"/>
        <c:crosses val="autoZero"/>
        <c:crossBetween val="midCat"/>
      </c:valAx>
      <c:valAx>
        <c:axId val="401567151"/>
        <c:scaling>
          <c:orientation val="minMax"/>
          <c:max val="10"/>
        </c:scaling>
        <c:delete val="0"/>
        <c:axPos val="l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baseline="0">
                    <a:effectLst/>
                  </a:rPr>
                  <a:t>Ln(Vi/Vmax-Vi)</a:t>
                </a:r>
                <a:endParaRPr lang="fr-FR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80788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127153</xdr:rowOff>
    </xdr:from>
    <xdr:to>
      <xdr:col>4</xdr:col>
      <xdr:colOff>684609</xdr:colOff>
      <xdr:row>46</xdr:row>
      <xdr:rowOff>-1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46A497EC-F964-4421-A902-EF405054D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568324</xdr:colOff>
      <xdr:row>11</xdr:row>
      <xdr:rowOff>31750</xdr:rowOff>
    </xdr:from>
    <xdr:to>
      <xdr:col>6</xdr:col>
      <xdr:colOff>2355850</xdr:colOff>
      <xdr:row>31</xdr:row>
      <xdr:rowOff>126999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0DDD1427-3765-45AF-A1F0-625D8FEF5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0FE98-F095-431F-B690-5754DFAB43EE}">
  <dimension ref="A1:C33"/>
  <sheetViews>
    <sheetView zoomScale="64" zoomScaleNormal="65" workbookViewId="0">
      <selection activeCell="A15" sqref="A15"/>
    </sheetView>
  </sheetViews>
  <sheetFormatPr baseColWidth="10" defaultRowHeight="14.5" x14ac:dyDescent="0.35"/>
  <cols>
    <col min="1" max="1" width="27.90625" customWidth="1"/>
    <col min="2" max="2" width="27.08984375" customWidth="1"/>
    <col min="3" max="3" width="22.1796875" customWidth="1"/>
  </cols>
  <sheetData>
    <row r="1" spans="1:3" x14ac:dyDescent="0.35">
      <c r="A1" s="5" t="s">
        <v>0</v>
      </c>
      <c r="B1" s="5" t="s">
        <v>2</v>
      </c>
      <c r="C1" s="5" t="s">
        <v>3</v>
      </c>
    </row>
    <row r="2" spans="1:3" x14ac:dyDescent="0.35">
      <c r="A2" s="2">
        <v>0</v>
      </c>
      <c r="B2" s="2">
        <v>0</v>
      </c>
      <c r="C2" s="2">
        <v>0</v>
      </c>
    </row>
    <row r="3" spans="1:3" x14ac:dyDescent="0.35">
      <c r="A3" s="3">
        <v>1E-3</v>
      </c>
      <c r="B3" s="12">
        <v>0.34300000000000003</v>
      </c>
      <c r="C3" s="2">
        <v>0</v>
      </c>
    </row>
    <row r="4" spans="1:3" x14ac:dyDescent="0.35">
      <c r="A4" s="2">
        <v>2.5000000000000001E-3</v>
      </c>
      <c r="B4" s="12">
        <v>0.56699999999999995</v>
      </c>
      <c r="C4" s="12">
        <v>1.4999999999999999E-2</v>
      </c>
    </row>
    <row r="5" spans="1:3" x14ac:dyDescent="0.35">
      <c r="A5" s="3">
        <v>5.0000000000000001E-3</v>
      </c>
      <c r="B5" s="12">
        <v>0.72699999999999998</v>
      </c>
      <c r="C5" s="12">
        <v>0.122</v>
      </c>
    </row>
    <row r="6" spans="1:3" x14ac:dyDescent="0.35">
      <c r="A6" s="2">
        <v>7.4999999999999997E-3</v>
      </c>
      <c r="B6" s="12">
        <v>0.8</v>
      </c>
      <c r="C6" s="12">
        <v>0.33100000000000002</v>
      </c>
    </row>
    <row r="7" spans="1:3" x14ac:dyDescent="0.35">
      <c r="A7" s="3">
        <v>0.01</v>
      </c>
      <c r="B7" s="12">
        <v>0.84299999999999997</v>
      </c>
      <c r="C7" s="12">
        <v>0.54900000000000004</v>
      </c>
    </row>
    <row r="8" spans="1:3" x14ac:dyDescent="0.35">
      <c r="A8" s="3">
        <v>1.4999999999999999E-2</v>
      </c>
      <c r="B8" s="12">
        <v>0.89</v>
      </c>
      <c r="C8" s="12">
        <v>0.81299999999999994</v>
      </c>
    </row>
    <row r="9" spans="1:3" x14ac:dyDescent="0.35">
      <c r="A9" s="3">
        <v>0.02</v>
      </c>
      <c r="B9" s="12">
        <v>0.91700000000000004</v>
      </c>
      <c r="C9" s="12">
        <v>0.91500000000000004</v>
      </c>
    </row>
    <row r="10" spans="1:3" x14ac:dyDescent="0.35">
      <c r="A10" s="3">
        <v>2.5000000000000001E-2</v>
      </c>
      <c r="B10" s="12">
        <v>0.93300000000000005</v>
      </c>
      <c r="C10" s="12">
        <v>0.95599999999999996</v>
      </c>
    </row>
    <row r="12" spans="1:3" x14ac:dyDescent="0.35">
      <c r="A12" s="5" t="s">
        <v>10</v>
      </c>
      <c r="B12" s="5" t="s">
        <v>4</v>
      </c>
      <c r="C12" s="5" t="s">
        <v>1</v>
      </c>
    </row>
    <row r="13" spans="1:3" x14ac:dyDescent="0.35">
      <c r="A13" s="1"/>
      <c r="B13" s="1"/>
      <c r="C13" s="1"/>
    </row>
    <row r="14" spans="1:3" x14ac:dyDescent="0.35">
      <c r="A14" s="2"/>
      <c r="B14" s="12">
        <f t="shared" ref="B14:B21" si="0">1/B3</f>
        <v>2.9154518950437316</v>
      </c>
      <c r="C14" s="4">
        <f t="shared" ref="C14:C20" si="1">1/A3</f>
        <v>1000</v>
      </c>
    </row>
    <row r="15" spans="1:3" x14ac:dyDescent="0.35">
      <c r="A15" s="12">
        <f>1/C4</f>
        <v>66.666666666666671</v>
      </c>
      <c r="B15" s="12">
        <f t="shared" si="0"/>
        <v>1.7636684303350971</v>
      </c>
      <c r="C15" s="4">
        <f t="shared" si="1"/>
        <v>400</v>
      </c>
    </row>
    <row r="16" spans="1:3" x14ac:dyDescent="0.35">
      <c r="A16" s="12">
        <f>1/C5</f>
        <v>8.1967213114754092</v>
      </c>
      <c r="B16" s="12">
        <f t="shared" si="0"/>
        <v>1.3755158184319121</v>
      </c>
      <c r="C16" s="4">
        <f t="shared" si="1"/>
        <v>200</v>
      </c>
    </row>
    <row r="17" spans="1:3" x14ac:dyDescent="0.35">
      <c r="A17" s="12">
        <f t="shared" ref="A17:A21" si="2">1/C6</f>
        <v>3.0211480362537761</v>
      </c>
      <c r="B17" s="12">
        <f t="shared" si="0"/>
        <v>1.25</v>
      </c>
      <c r="C17" s="4">
        <f t="shared" si="1"/>
        <v>133.33333333333334</v>
      </c>
    </row>
    <row r="18" spans="1:3" x14ac:dyDescent="0.35">
      <c r="A18" s="12">
        <f t="shared" si="2"/>
        <v>1.8214936247723132</v>
      </c>
      <c r="B18" s="12">
        <f t="shared" si="0"/>
        <v>1.1862396204033214</v>
      </c>
      <c r="C18" s="4">
        <f t="shared" si="1"/>
        <v>100</v>
      </c>
    </row>
    <row r="19" spans="1:3" x14ac:dyDescent="0.35">
      <c r="A19" s="12">
        <f t="shared" si="2"/>
        <v>1.2300123001230012</v>
      </c>
      <c r="B19" s="12">
        <f t="shared" si="0"/>
        <v>1.1235955056179776</v>
      </c>
      <c r="C19" s="4">
        <f t="shared" si="1"/>
        <v>66.666666666666671</v>
      </c>
    </row>
    <row r="20" spans="1:3" x14ac:dyDescent="0.35">
      <c r="A20" s="12">
        <f t="shared" si="2"/>
        <v>1.0928961748633879</v>
      </c>
      <c r="B20" s="12">
        <f t="shared" si="0"/>
        <v>1.0905125408942202</v>
      </c>
      <c r="C20" s="4">
        <f t="shared" si="1"/>
        <v>50</v>
      </c>
    </row>
    <row r="21" spans="1:3" x14ac:dyDescent="0.35">
      <c r="A21" s="12">
        <f t="shared" si="2"/>
        <v>1.0460251046025104</v>
      </c>
      <c r="B21" s="12">
        <f t="shared" si="0"/>
        <v>1.0718113612004287</v>
      </c>
      <c r="C21" s="4">
        <f t="shared" ref="C21" si="3">1/A10</f>
        <v>40</v>
      </c>
    </row>
    <row r="24" spans="1:3" x14ac:dyDescent="0.35">
      <c r="B24" s="8"/>
      <c r="C24" s="8"/>
    </row>
    <row r="25" spans="1:3" x14ac:dyDescent="0.35">
      <c r="B25" s="9"/>
      <c r="C25" s="9"/>
    </row>
    <row r="26" spans="1:3" x14ac:dyDescent="0.35">
      <c r="B26" s="10"/>
      <c r="C26" s="11"/>
    </row>
    <row r="27" spans="1:3" x14ac:dyDescent="0.35">
      <c r="B27" s="10"/>
      <c r="C27" s="11"/>
    </row>
    <row r="28" spans="1:3" x14ac:dyDescent="0.35">
      <c r="B28" s="10"/>
      <c r="C28" s="11"/>
    </row>
    <row r="29" spans="1:3" x14ac:dyDescent="0.35">
      <c r="B29" s="10"/>
      <c r="C29" s="11"/>
    </row>
    <row r="30" spans="1:3" x14ac:dyDescent="0.35">
      <c r="B30" s="10"/>
      <c r="C30" s="11"/>
    </row>
    <row r="31" spans="1:3" x14ac:dyDescent="0.35">
      <c r="B31" s="10"/>
      <c r="C31" s="11"/>
    </row>
    <row r="32" spans="1:3" x14ac:dyDescent="0.35">
      <c r="B32" s="10"/>
      <c r="C32" s="11"/>
    </row>
    <row r="33" spans="2:3" x14ac:dyDescent="0.35">
      <c r="B33" s="10"/>
      <c r="C33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43E05-1773-4294-9757-49FA1B477CFC}">
  <dimension ref="A1:H11"/>
  <sheetViews>
    <sheetView tabSelected="1" zoomScaleNormal="100" workbookViewId="0">
      <selection activeCell="C23" sqref="C23"/>
    </sheetView>
  </sheetViews>
  <sheetFormatPr baseColWidth="10" defaultRowHeight="14.5" x14ac:dyDescent="0.35"/>
  <cols>
    <col min="2" max="2" width="21.6328125" customWidth="1"/>
    <col min="3" max="3" width="23.08984375" customWidth="1"/>
    <col min="5" max="5" width="29.08984375" customWidth="1"/>
    <col min="6" max="6" width="28.90625" customWidth="1"/>
    <col min="7" max="7" width="34.453125" customWidth="1"/>
    <col min="8" max="8" width="33.1796875" customWidth="1"/>
  </cols>
  <sheetData>
    <row r="1" spans="1:8" x14ac:dyDescent="0.35">
      <c r="A1" s="5" t="s">
        <v>0</v>
      </c>
      <c r="B1" s="14" t="s">
        <v>2</v>
      </c>
      <c r="C1" s="15" t="s">
        <v>3</v>
      </c>
      <c r="D1" s="5" t="s">
        <v>7</v>
      </c>
      <c r="E1" s="14" t="s">
        <v>8</v>
      </c>
      <c r="F1" s="15" t="s">
        <v>9</v>
      </c>
      <c r="G1" s="14" t="s">
        <v>5</v>
      </c>
      <c r="H1" s="15" t="s">
        <v>6</v>
      </c>
    </row>
    <row r="2" spans="1:8" x14ac:dyDescent="0.35">
      <c r="A2" s="2">
        <v>0</v>
      </c>
      <c r="B2" s="2">
        <v>0</v>
      </c>
      <c r="C2" s="2">
        <v>0</v>
      </c>
      <c r="D2" s="5"/>
      <c r="E2" s="13">
        <f>1-B2</f>
        <v>1</v>
      </c>
      <c r="F2" s="13">
        <f>2.66-C2</f>
        <v>2.66</v>
      </c>
      <c r="G2" s="16">
        <f>B2/E2</f>
        <v>0</v>
      </c>
      <c r="H2" s="5"/>
    </row>
    <row r="3" spans="1:8" x14ac:dyDescent="0.35">
      <c r="A3" s="3">
        <v>1E-3</v>
      </c>
      <c r="B3" s="6">
        <v>0.34300000000000003</v>
      </c>
      <c r="C3" s="2">
        <v>0</v>
      </c>
      <c r="D3" s="12">
        <f>LN(A3)</f>
        <v>-6.9077552789821368</v>
      </c>
      <c r="E3" s="13">
        <f t="shared" ref="E3:E10" si="0">1-B3</f>
        <v>0.65700000000000003</v>
      </c>
      <c r="F3" s="13">
        <f>2.66-C3</f>
        <v>2.66</v>
      </c>
      <c r="G3" s="12">
        <f>LN(B3/E3)</f>
        <v>-0.6499535713186706</v>
      </c>
      <c r="H3" s="2"/>
    </row>
    <row r="4" spans="1:8" x14ac:dyDescent="0.35">
      <c r="A4" s="2">
        <v>2.5000000000000001E-3</v>
      </c>
      <c r="B4" s="2">
        <v>0.56699999999999995</v>
      </c>
      <c r="C4" s="2">
        <v>1.4999999999999999E-2</v>
      </c>
      <c r="D4" s="12">
        <f t="shared" ref="D4:D10" si="1">LN(A4)</f>
        <v>-5.9914645471079817</v>
      </c>
      <c r="E4" s="13">
        <f t="shared" si="0"/>
        <v>0.43300000000000005</v>
      </c>
      <c r="F4" s="13">
        <f>(2.66-C4)</f>
        <v>2.645</v>
      </c>
      <c r="G4" s="12">
        <f t="shared" ref="G4:G10" si="2">LN(B4/E4)</f>
        <v>0.26962157572526196</v>
      </c>
      <c r="H4" s="12">
        <f>LN(C4/F4)</f>
        <v>-5.1723761431901893</v>
      </c>
    </row>
    <row r="5" spans="1:8" x14ac:dyDescent="0.35">
      <c r="A5" s="3">
        <v>5.0000000000000001E-3</v>
      </c>
      <c r="B5" s="2">
        <v>0.72699999999999998</v>
      </c>
      <c r="C5" s="2">
        <v>0.122</v>
      </c>
      <c r="D5" s="12">
        <f t="shared" si="1"/>
        <v>-5.2983173665480363</v>
      </c>
      <c r="E5" s="13">
        <f t="shared" si="0"/>
        <v>0.27300000000000002</v>
      </c>
      <c r="F5" s="13">
        <f t="shared" ref="F5:F10" si="3">(2.66-C5)</f>
        <v>2.5380000000000003</v>
      </c>
      <c r="G5" s="12">
        <f t="shared" si="2"/>
        <v>0.97945468234855959</v>
      </c>
      <c r="H5" s="12">
        <f t="shared" ref="H5:H10" si="4">LN(C5/F5)</f>
        <v>-3.0351106035410766</v>
      </c>
    </row>
    <row r="6" spans="1:8" x14ac:dyDescent="0.35">
      <c r="A6" s="2">
        <v>7.4999999999999997E-3</v>
      </c>
      <c r="B6" s="6">
        <v>0.8</v>
      </c>
      <c r="C6" s="2">
        <v>0.33100000000000002</v>
      </c>
      <c r="D6" s="12">
        <f t="shared" si="1"/>
        <v>-4.8928522584398726</v>
      </c>
      <c r="E6" s="13">
        <f t="shared" si="0"/>
        <v>0.19999999999999996</v>
      </c>
      <c r="F6" s="13">
        <f t="shared" si="3"/>
        <v>2.3290000000000002</v>
      </c>
      <c r="G6" s="12">
        <f t="shared" si="2"/>
        <v>1.3862943611198908</v>
      </c>
      <c r="H6" s="12">
        <f t="shared" si="4"/>
        <v>-1.9510758945072781</v>
      </c>
    </row>
    <row r="7" spans="1:8" x14ac:dyDescent="0.35">
      <c r="A7" s="3">
        <v>0.01</v>
      </c>
      <c r="B7" s="2">
        <v>0.84299999999999997</v>
      </c>
      <c r="C7" s="2">
        <v>0.54900000000000004</v>
      </c>
      <c r="D7" s="12">
        <f t="shared" si="1"/>
        <v>-4.6051701859880909</v>
      </c>
      <c r="E7" s="13">
        <f t="shared" si="0"/>
        <v>0.15700000000000003</v>
      </c>
      <c r="F7" s="13">
        <f t="shared" si="3"/>
        <v>2.1110000000000002</v>
      </c>
      <c r="G7" s="12">
        <f t="shared" si="2"/>
        <v>1.680721152653547</v>
      </c>
      <c r="H7" s="12">
        <f t="shared" si="4"/>
        <v>-1.3468186063387899</v>
      </c>
    </row>
    <row r="8" spans="1:8" x14ac:dyDescent="0.35">
      <c r="A8" s="3">
        <v>1.4999999999999999E-2</v>
      </c>
      <c r="B8" s="6">
        <v>0.89</v>
      </c>
      <c r="C8" s="2">
        <v>0.81299999999999994</v>
      </c>
      <c r="D8" s="12">
        <f t="shared" si="1"/>
        <v>-4.1997050778799272</v>
      </c>
      <c r="E8" s="13">
        <f t="shared" si="0"/>
        <v>0.10999999999999999</v>
      </c>
      <c r="F8" s="13">
        <f t="shared" si="3"/>
        <v>1.8470000000000002</v>
      </c>
      <c r="G8" s="12">
        <f t="shared" si="2"/>
        <v>2.0907410969337694</v>
      </c>
      <c r="H8" s="12">
        <f t="shared" si="4"/>
        <v>-0.82058687065142955</v>
      </c>
    </row>
    <row r="9" spans="1:8" x14ac:dyDescent="0.35">
      <c r="A9" s="3">
        <v>0.02</v>
      </c>
      <c r="B9" s="2">
        <v>0.91700000000000004</v>
      </c>
      <c r="C9" s="2">
        <v>0.91500000000000004</v>
      </c>
      <c r="D9" s="12">
        <f t="shared" si="1"/>
        <v>-3.912023005428146</v>
      </c>
      <c r="E9" s="13">
        <f t="shared" si="0"/>
        <v>8.2999999999999963E-2</v>
      </c>
      <c r="F9" s="13">
        <f t="shared" si="3"/>
        <v>1.7450000000000001</v>
      </c>
      <c r="G9" s="12">
        <f t="shared" si="2"/>
        <v>2.4022668644598673</v>
      </c>
      <c r="H9" s="12">
        <f t="shared" si="4"/>
        <v>-0.64558576936100631</v>
      </c>
    </row>
    <row r="10" spans="1:8" x14ac:dyDescent="0.35">
      <c r="A10" s="3">
        <v>2.5000000000000001E-2</v>
      </c>
      <c r="B10" s="2">
        <v>0.93300000000000005</v>
      </c>
      <c r="C10" s="2">
        <v>0.95599999999999996</v>
      </c>
      <c r="D10" s="12">
        <f t="shared" si="1"/>
        <v>-3.6888794541139363</v>
      </c>
      <c r="E10" s="13">
        <f t="shared" si="0"/>
        <v>6.6999999999999948E-2</v>
      </c>
      <c r="F10" s="13">
        <f t="shared" si="3"/>
        <v>1.7040000000000002</v>
      </c>
      <c r="G10" s="12">
        <f t="shared" si="2"/>
        <v>2.6337125814563787</v>
      </c>
      <c r="H10" s="12">
        <f t="shared" si="4"/>
        <v>-0.57797579433785995</v>
      </c>
    </row>
    <row r="11" spans="1:8" x14ac:dyDescent="0.35">
      <c r="H11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clemence moal</dc:creator>
  <cp:lastModifiedBy>clemence moal</cp:lastModifiedBy>
  <cp:lastPrinted>2024-03-05T18:20:28Z</cp:lastPrinted>
  <dcterms:created xsi:type="dcterms:W3CDTF">2024-02-28T07:13:27Z</dcterms:created>
  <dcterms:modified xsi:type="dcterms:W3CDTF">2024-03-07T17:21:17Z</dcterms:modified>
</cp:coreProperties>
</file>