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niel\Maison (Daniel)\chaudière (Ma chaudière Saunier Duval Thema C 25)\R-CTN\"/>
    </mc:Choice>
  </mc:AlternateContent>
  <xr:revisionPtr revIDLastSave="0" documentId="13_ncr:1_{CCA15A75-687C-4F54-B16A-D3D9EF02B6C2}" xr6:coauthVersionLast="46" xr6:coauthVersionMax="46" xr10:uidLastSave="{00000000-0000-0000-0000-000000000000}"/>
  <bookViews>
    <workbookView xWindow="768" yWindow="768" windowWidth="20388" windowHeight="11592" xr2:uid="{05BEC317-A85D-4838-B231-46683A89A1A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5" i="1"/>
  <c r="J5" i="1"/>
  <c r="J12" i="1"/>
  <c r="J6" i="1"/>
  <c r="J7" i="1"/>
  <c r="J8" i="1"/>
  <c r="J9" i="1"/>
  <c r="J10" i="1"/>
  <c r="J11" i="1"/>
  <c r="H6" i="1"/>
  <c r="H7" i="1"/>
  <c r="H8" i="1"/>
  <c r="H9" i="1"/>
  <c r="H10" i="1"/>
  <c r="H11" i="1"/>
  <c r="H12" i="1"/>
  <c r="H5" i="1"/>
  <c r="A5" i="1"/>
  <c r="A6" i="1"/>
  <c r="A7" i="1"/>
  <c r="A8" i="1"/>
</calcChain>
</file>

<file path=xl/sharedStrings.xml><?xml version="1.0" encoding="utf-8"?>
<sst xmlns="http://schemas.openxmlformats.org/spreadsheetml/2006/main" count="11" uniqueCount="11">
  <si>
    <t xml:space="preserve">T°Aff. </t>
  </si>
  <si>
    <t>Valeur K Ohm 
Desquifa #5</t>
  </si>
  <si>
    <t>Valeur K Ohm 
Desquifa #10</t>
  </si>
  <si>
    <t>T°</t>
  </si>
  <si>
    <t>Mesures R/T potentiomètre</t>
  </si>
  <si>
    <t>T °C</t>
  </si>
  <si>
    <t>R2 =</t>
  </si>
  <si>
    <t>CTN '1k'</t>
  </si>
  <si>
    <t>CTN '1k' //3,3 k</t>
  </si>
  <si>
    <t>CTN '1k' //R3</t>
  </si>
  <si>
    <t>CTN + 2R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</si>
</sst>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2" fontId="4" fillId="0" borderId="0" xfId="0" applyNumberFormat="1" applyFont="1"/>
    <xf numFmtId="2" fontId="5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9966"/>
      <color rgb="FFFF9900"/>
      <color rgb="FFFF66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52873475561319E-2"/>
          <c:y val="0.15700705916662377"/>
          <c:w val="0.90972922134733158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Feuil1!$B$4</c:f>
              <c:strCache>
                <c:ptCount val="1"/>
                <c:pt idx="0">
                  <c:v>Valeur K Ohm 
Desquifa #5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Feuil1!$A$5:$A$14</c:f>
              <c:numCache>
                <c:formatCode>General</c:formatCode>
                <c:ptCount val="10"/>
                <c:pt idx="0">
                  <c:v>-30</c:v>
                </c:pt>
                <c:pt idx="1">
                  <c:v>-20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  <c:pt idx="8">
                  <c:v>40</c:v>
                </c:pt>
                <c:pt idx="9">
                  <c:v>45</c:v>
                </c:pt>
              </c:numCache>
            </c:numRef>
          </c:xVal>
          <c:yVal>
            <c:numRef>
              <c:f>Feuil1!$B$5:$B$14</c:f>
              <c:numCache>
                <c:formatCode>0.00</c:formatCode>
                <c:ptCount val="10"/>
                <c:pt idx="0">
                  <c:v>2.21</c:v>
                </c:pt>
                <c:pt idx="1">
                  <c:v>2.06</c:v>
                </c:pt>
                <c:pt idx="2">
                  <c:v>1.85</c:v>
                </c:pt>
                <c:pt idx="3">
                  <c:v>1.75</c:v>
                </c:pt>
                <c:pt idx="4">
                  <c:v>1.6</c:v>
                </c:pt>
                <c:pt idx="5">
                  <c:v>1.33</c:v>
                </c:pt>
                <c:pt idx="6">
                  <c:v>1.0900000000000001</c:v>
                </c:pt>
                <c:pt idx="7">
                  <c:v>0.9</c:v>
                </c:pt>
                <c:pt idx="8">
                  <c:v>0.74</c:v>
                </c:pt>
                <c:pt idx="9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E6-48A3-88F4-896471D72C4B}"/>
            </c:ext>
          </c:extLst>
        </c:ser>
        <c:ser>
          <c:idx val="1"/>
          <c:order val="1"/>
          <c:tx>
            <c:strRef>
              <c:f>Feuil1!$D$4</c:f>
              <c:strCache>
                <c:ptCount val="1"/>
                <c:pt idx="0">
                  <c:v>Valeur K Ohm 
Desquifa #10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Feuil1!$C$5:$C$10</c:f>
              <c:numCache>
                <c:formatCode>0.00</c:formatCode>
                <c:ptCount val="6"/>
                <c:pt idx="0">
                  <c:v>15</c:v>
                </c:pt>
                <c:pt idx="1">
                  <c:v>18</c:v>
                </c:pt>
                <c:pt idx="2">
                  <c:v>20</c:v>
                </c:pt>
                <c:pt idx="3">
                  <c:v>23</c:v>
                </c:pt>
                <c:pt idx="4">
                  <c:v>25</c:v>
                </c:pt>
                <c:pt idx="5">
                  <c:v>28</c:v>
                </c:pt>
              </c:numCache>
            </c:numRef>
          </c:xVal>
          <c:yVal>
            <c:numRef>
              <c:f>Feuil1!$D$5:$D$10</c:f>
              <c:numCache>
                <c:formatCode>0.00</c:formatCode>
                <c:ptCount val="6"/>
                <c:pt idx="0">
                  <c:v>1.1990000000000001</c:v>
                </c:pt>
                <c:pt idx="1">
                  <c:v>1.1359999999999999</c:v>
                </c:pt>
                <c:pt idx="2">
                  <c:v>1.093</c:v>
                </c:pt>
                <c:pt idx="3">
                  <c:v>1.03</c:v>
                </c:pt>
                <c:pt idx="4">
                  <c:v>1.0069999999999999</c:v>
                </c:pt>
                <c:pt idx="5">
                  <c:v>0.93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FE6-48A3-88F4-896471D72C4B}"/>
            </c:ext>
          </c:extLst>
        </c:ser>
        <c:ser>
          <c:idx val="2"/>
          <c:order val="2"/>
          <c:tx>
            <c:strRef>
              <c:f>Feuil1!$F$4</c:f>
              <c:strCache>
                <c:ptCount val="1"/>
                <c:pt idx="0">
                  <c:v>CTN '1k'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xVal>
            <c:numRef>
              <c:f>Feuil1!$E$5:$E$12</c:f>
              <c:numCache>
                <c:formatCode>General</c:formatCode>
                <c:ptCount val="8"/>
                <c:pt idx="0">
                  <c:v>-10</c:v>
                </c:pt>
                <c:pt idx="1">
                  <c:v>-5</c:v>
                </c:pt>
                <c:pt idx="2">
                  <c:v>0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25</c:v>
                </c:pt>
              </c:numCache>
            </c:numRef>
          </c:xVal>
          <c:yVal>
            <c:numRef>
              <c:f>Feuil1!$F$5:$F$12</c:f>
              <c:numCache>
                <c:formatCode>0.00</c:formatCode>
                <c:ptCount val="8"/>
                <c:pt idx="0">
                  <c:v>4.92</c:v>
                </c:pt>
                <c:pt idx="1">
                  <c:v>3.83</c:v>
                </c:pt>
                <c:pt idx="2">
                  <c:v>3</c:v>
                </c:pt>
                <c:pt idx="3">
                  <c:v>2.38</c:v>
                </c:pt>
                <c:pt idx="4">
                  <c:v>1.9</c:v>
                </c:pt>
                <c:pt idx="5">
                  <c:v>1.52</c:v>
                </c:pt>
                <c:pt idx="6">
                  <c:v>1.23</c:v>
                </c:pt>
                <c:pt idx="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FE6-48A3-88F4-896471D72C4B}"/>
            </c:ext>
          </c:extLst>
        </c:ser>
        <c:ser>
          <c:idx val="3"/>
          <c:order val="3"/>
          <c:tx>
            <c:strRef>
              <c:f>Feuil1!$K$4</c:f>
              <c:strCache>
                <c:ptCount val="1"/>
                <c:pt idx="0">
                  <c:v>CTN + 2R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Feuil1!$E$5:$E$12</c:f>
              <c:numCache>
                <c:formatCode>General</c:formatCode>
                <c:ptCount val="8"/>
                <c:pt idx="0">
                  <c:v>-10</c:v>
                </c:pt>
                <c:pt idx="1">
                  <c:v>-5</c:v>
                </c:pt>
                <c:pt idx="2">
                  <c:v>0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25</c:v>
                </c:pt>
              </c:numCache>
            </c:numRef>
          </c:xVal>
          <c:yVal>
            <c:numRef>
              <c:f>Feuil1!$K$5:$K$12</c:f>
              <c:numCache>
                <c:formatCode>0.00</c:formatCode>
                <c:ptCount val="8"/>
                <c:pt idx="0">
                  <c:v>1.8302247191011236</c:v>
                </c:pt>
                <c:pt idx="1">
                  <c:v>1.7073466003316751</c:v>
                </c:pt>
                <c:pt idx="2">
                  <c:v>1.5792307692307694</c:v>
                </c:pt>
                <c:pt idx="3">
                  <c:v>1.4532314410480349</c:v>
                </c:pt>
                <c:pt idx="4">
                  <c:v>1.3295121951219513</c:v>
                </c:pt>
                <c:pt idx="5">
                  <c:v>1.2089247311827958</c:v>
                </c:pt>
                <c:pt idx="6">
                  <c:v>1.0989212827988337</c:v>
                </c:pt>
                <c:pt idx="7">
                  <c:v>0.99750000000000005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D7F-4D6E-A68A-734193657301}"/>
            </c:ext>
          </c:extLst>
        </c:ser>
        <c:ser>
          <c:idx val="4"/>
          <c:order val="4"/>
          <c:tx>
            <c:strRef>
              <c:f>Feuil1!$J$4</c:f>
              <c:strCache>
                <c:ptCount val="1"/>
                <c:pt idx="0">
                  <c:v>CTN '1k' //R3</c:v>
                </c:pt>
              </c:strCache>
            </c:strRef>
          </c:tx>
          <c:spPr>
            <a:ln w="19050" cap="rnd">
              <a:solidFill>
                <a:srgbClr val="FF0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FF00FF"/>
                </a:solidFill>
                <a:prstDash val="dash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Feuil1!$E$5:$E$12</c:f>
              <c:numCache>
                <c:formatCode>General</c:formatCode>
                <c:ptCount val="8"/>
                <c:pt idx="0">
                  <c:v>-10</c:v>
                </c:pt>
                <c:pt idx="1">
                  <c:v>-5</c:v>
                </c:pt>
                <c:pt idx="2">
                  <c:v>0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25</c:v>
                </c:pt>
              </c:numCache>
            </c:numRef>
          </c:xVal>
          <c:yVal>
            <c:numRef>
              <c:f>Feuil1!$J$5:$J$12</c:f>
              <c:numCache>
                <c:formatCode>0.00</c:formatCode>
                <c:ptCount val="8"/>
                <c:pt idx="0">
                  <c:v>1.5202247191011236</c:v>
                </c:pt>
                <c:pt idx="1">
                  <c:v>1.397346600331675</c:v>
                </c:pt>
                <c:pt idx="2">
                  <c:v>1.2692307692307694</c:v>
                </c:pt>
                <c:pt idx="3">
                  <c:v>1.1432314410480349</c:v>
                </c:pt>
                <c:pt idx="4">
                  <c:v>1.0195121951219512</c:v>
                </c:pt>
                <c:pt idx="5">
                  <c:v>0.8989247311827957</c:v>
                </c:pt>
                <c:pt idx="6">
                  <c:v>0.78892128279883378</c:v>
                </c:pt>
                <c:pt idx="7">
                  <c:v>0.6875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D7F-4D6E-A68A-734193657301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axId val="2020146256"/>
        <c:axId val="2020150832"/>
      </c:scatterChart>
      <c:valAx>
        <c:axId val="2020146256"/>
        <c:scaling>
          <c:orientation val="minMax"/>
          <c:max val="25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/>
                  <a:t>T 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0150832"/>
        <c:crossesAt val="-40"/>
        <c:crossBetween val="midCat"/>
      </c:valAx>
      <c:valAx>
        <c:axId val="2020150832"/>
        <c:scaling>
          <c:orientation val="minMax"/>
          <c:max val="2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/>
                  <a:t>R k Ohm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0146256"/>
        <c:crossesAt val="-400"/>
        <c:crossBetween val="midCat"/>
        <c:majorUnit val="0.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298373720234124"/>
          <c:y val="4.084967320261438E-2"/>
          <c:w val="0.64238444770674852"/>
          <c:h val="6.18320771400901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232410</xdr:colOff>
      <xdr:row>15</xdr:row>
      <xdr:rowOff>7620</xdr:rowOff>
    </xdr:from>
    <xdr:to>
      <xdr:col>9</xdr:col>
      <xdr:colOff>548640</xdr:colOff>
      <xdr:row>46</xdr:row>
      <xdr:rowOff>38100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968966B9-575D-4B22-B373-B68B09E78D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502920</xdr:colOff>
      <xdr:row>36</xdr:row>
      <xdr:rowOff>38100</xdr:rowOff>
    </xdr:from>
    <xdr:to>
      <xdr:col>2</xdr:col>
      <xdr:colOff>739140</xdr:colOff>
      <xdr:row>39</xdr:row>
      <xdr:rowOff>45720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EAC7F099-FD48-49A6-BEC9-DCF26E391B4E}"/>
            </a:ext>
          </a:extLst>
        </xdr:cNvPr>
        <xdr:cNvSpPr txBox="1"/>
      </xdr:nvSpPr>
      <xdr:spPr>
        <a:xfrm>
          <a:off x="1295400" y="6819900"/>
          <a:ext cx="1112520" cy="556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/>
            <a:t>R</a:t>
          </a:r>
          <a:r>
            <a:rPr lang="fr-FR" sz="1400" b="1" baseline="-25000"/>
            <a:t>1p</a:t>
          </a:r>
          <a:r>
            <a:rPr lang="fr-FR" sz="1400" b="1"/>
            <a:t> = 2,20 k</a:t>
          </a:r>
          <a:endParaRPr lang="fr-FR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fr-FR" sz="1400" b="1" i="0" u="none" strike="noStrike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2p</a:t>
          </a:r>
          <a:r>
            <a:rPr lang="fr-FR" sz="1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0,31 k</a:t>
          </a:r>
          <a:endParaRPr lang="fr-FR" sz="1400" b="1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0.74673</cdr:x>
      <cdr:y>0.18984</cdr:y>
    </cdr:from>
    <cdr:to>
      <cdr:x>0.94092</cdr:x>
      <cdr:y>0.45876</cdr:y>
    </cdr:to>
    <cdr:pic>
      <cdr:nvPicPr>
        <cdr:cNvPr id="3" name="Image 2">
          <a:extLst xmlns:a="http://schemas.openxmlformats.org/drawingml/2006/main">
            <a:ext uri="{FF2B5EF4-FFF2-40B4-BE49-F238E27FC236}">
              <a16:creationId xmlns:a16="http://schemas.microsoft.com/office/drawing/2014/main" id="{FDBC2BE9-86DE-47B3-B0D6-B9D9A8F3F73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875020" y="1082041"/>
          <a:ext cx="1527810" cy="153277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F0548-EA35-4577-A204-C5EBD40C57BB}">
  <dimension ref="A1:K14"/>
  <sheetViews>
    <sheetView tabSelected="1" view="pageBreakPreview" topLeftCell="A20" zoomScaleNormal="100" zoomScaleSheetLayoutView="100" workbookViewId="0">
      <selection activeCell="K2" sqref="K2:K3"/>
    </sheetView>
  </sheetViews>
  <sheetFormatPr baseColWidth="10" defaultRowHeight="14.4" x14ac:dyDescent="0.3"/>
  <cols>
    <col min="2" max="2" width="12.77734375" style="1" customWidth="1"/>
    <col min="3" max="3" width="12.77734375" style="4" customWidth="1"/>
    <col min="4" max="4" width="12.77734375" style="5" customWidth="1"/>
    <col min="8" max="8" width="14" bestFit="1" customWidth="1"/>
    <col min="10" max="10" width="14" bestFit="1" customWidth="1"/>
    <col min="11" max="11" width="11.5546875" style="1"/>
  </cols>
  <sheetData>
    <row r="1" spans="1:11" ht="15.6" x14ac:dyDescent="0.3">
      <c r="A1" s="6" t="s">
        <v>4</v>
      </c>
    </row>
    <row r="2" spans="1:11" x14ac:dyDescent="0.3">
      <c r="H2" s="5"/>
      <c r="K2" s="1">
        <v>0.31</v>
      </c>
    </row>
    <row r="3" spans="1:11" x14ac:dyDescent="0.3">
      <c r="G3" s="10" t="s">
        <v>6</v>
      </c>
      <c r="H3" s="11">
        <v>3.3</v>
      </c>
      <c r="J3" s="11">
        <v>2.2000000000000002</v>
      </c>
      <c r="K3" s="1">
        <v>2.2000000000000002</v>
      </c>
    </row>
    <row r="4" spans="1:11" s="2" customFormat="1" ht="28.8" x14ac:dyDescent="0.3">
      <c r="A4" s="2" t="s">
        <v>0</v>
      </c>
      <c r="B4" s="3" t="s">
        <v>1</v>
      </c>
      <c r="C4" s="3" t="s">
        <v>3</v>
      </c>
      <c r="D4" s="3" t="s">
        <v>2</v>
      </c>
      <c r="E4" s="2" t="s">
        <v>5</v>
      </c>
      <c r="F4" s="3" t="s">
        <v>7</v>
      </c>
      <c r="H4" s="2" t="s">
        <v>8</v>
      </c>
      <c r="J4" s="2" t="s">
        <v>9</v>
      </c>
      <c r="K4" s="12" t="s">
        <v>10</v>
      </c>
    </row>
    <row r="5" spans="1:11" x14ac:dyDescent="0.3">
      <c r="A5">
        <f>-30</f>
        <v>-30</v>
      </c>
      <c r="B5" s="8">
        <v>2.21</v>
      </c>
      <c r="C5" s="4">
        <v>15</v>
      </c>
      <c r="D5" s="7">
        <v>1.1990000000000001</v>
      </c>
      <c r="E5">
        <v>-10</v>
      </c>
      <c r="F5" s="9">
        <v>4.92</v>
      </c>
      <c r="H5" s="1">
        <f>F5*H$3/(F5+H$3)</f>
        <v>1.9751824817518251</v>
      </c>
      <c r="J5" s="1">
        <f>F5*J$3/(F5+J$3)</f>
        <v>1.5202247191011236</v>
      </c>
      <c r="K5" s="1">
        <f>F5*J$3/(F5+K$3)+K$2</f>
        <v>1.8302247191011236</v>
      </c>
    </row>
    <row r="6" spans="1:11" x14ac:dyDescent="0.3">
      <c r="A6">
        <f>-20</f>
        <v>-20</v>
      </c>
      <c r="B6" s="8">
        <v>2.06</v>
      </c>
      <c r="C6" s="4">
        <v>18</v>
      </c>
      <c r="D6" s="7">
        <v>1.1359999999999999</v>
      </c>
      <c r="E6">
        <v>-5</v>
      </c>
      <c r="F6" s="9">
        <v>3.83</v>
      </c>
      <c r="H6" s="1">
        <f t="shared" ref="H6:J12" si="0">F6*H$3/(F6+H$3)</f>
        <v>1.7726507713884991</v>
      </c>
      <c r="J6" s="1">
        <f t="shared" ref="J6:J12" si="1">F6*J$3/(F6+J$3)</f>
        <v>1.397346600331675</v>
      </c>
      <c r="K6" s="1">
        <f t="shared" ref="K6:K12" si="2">F6*J$3/(F6+K$3)+K$2</f>
        <v>1.7073466003316751</v>
      </c>
    </row>
    <row r="7" spans="1:11" x14ac:dyDescent="0.3">
      <c r="A7">
        <f>-10</f>
        <v>-10</v>
      </c>
      <c r="B7" s="8">
        <v>1.85</v>
      </c>
      <c r="C7" s="4">
        <v>20</v>
      </c>
      <c r="D7" s="7">
        <v>1.093</v>
      </c>
      <c r="E7">
        <v>0</v>
      </c>
      <c r="F7" s="9">
        <v>3</v>
      </c>
      <c r="H7" s="1">
        <f t="shared" si="0"/>
        <v>1.5714285714285712</v>
      </c>
      <c r="J7" s="1">
        <f t="shared" si="1"/>
        <v>1.2692307692307694</v>
      </c>
      <c r="K7" s="1">
        <f t="shared" si="2"/>
        <v>1.5792307692307694</v>
      </c>
    </row>
    <row r="8" spans="1:11" x14ac:dyDescent="0.3">
      <c r="A8">
        <f>-5</f>
        <v>-5</v>
      </c>
      <c r="B8" s="8">
        <v>1.75</v>
      </c>
      <c r="C8" s="4">
        <v>23</v>
      </c>
      <c r="D8" s="7">
        <v>1.03</v>
      </c>
      <c r="E8">
        <v>5</v>
      </c>
      <c r="F8" s="9">
        <v>2.38</v>
      </c>
      <c r="H8" s="1">
        <f t="shared" si="0"/>
        <v>1.3827464788732393</v>
      </c>
      <c r="J8" s="1">
        <f t="shared" si="1"/>
        <v>1.1432314410480349</v>
      </c>
      <c r="K8" s="1">
        <f t="shared" si="2"/>
        <v>1.4532314410480349</v>
      </c>
    </row>
    <row r="9" spans="1:11" x14ac:dyDescent="0.3">
      <c r="A9">
        <v>0</v>
      </c>
      <c r="B9" s="8">
        <v>1.6</v>
      </c>
      <c r="C9" s="4">
        <v>25</v>
      </c>
      <c r="D9" s="7">
        <v>1.0069999999999999</v>
      </c>
      <c r="E9">
        <v>10</v>
      </c>
      <c r="F9" s="9">
        <v>1.9</v>
      </c>
      <c r="H9" s="1">
        <f t="shared" si="0"/>
        <v>1.2057692307692309</v>
      </c>
      <c r="J9" s="1">
        <f t="shared" si="1"/>
        <v>1.0195121951219512</v>
      </c>
      <c r="K9" s="1">
        <f t="shared" si="2"/>
        <v>1.3295121951219513</v>
      </c>
    </row>
    <row r="10" spans="1:11" x14ac:dyDescent="0.3">
      <c r="A10">
        <v>10</v>
      </c>
      <c r="B10" s="8">
        <v>1.33</v>
      </c>
      <c r="C10" s="4">
        <v>28</v>
      </c>
      <c r="D10" s="7">
        <v>0.93</v>
      </c>
      <c r="E10">
        <v>15</v>
      </c>
      <c r="F10" s="9">
        <v>1.52</v>
      </c>
      <c r="H10" s="1">
        <f t="shared" si="0"/>
        <v>1.0406639004149376</v>
      </c>
      <c r="J10" s="1">
        <f t="shared" si="1"/>
        <v>0.8989247311827957</v>
      </c>
      <c r="K10" s="1">
        <f t="shared" si="2"/>
        <v>1.2089247311827958</v>
      </c>
    </row>
    <row r="11" spans="1:11" x14ac:dyDescent="0.3">
      <c r="A11">
        <v>20</v>
      </c>
      <c r="B11" s="8">
        <v>1.0900000000000001</v>
      </c>
      <c r="E11">
        <v>20</v>
      </c>
      <c r="F11" s="9">
        <v>1.23</v>
      </c>
      <c r="H11" s="1">
        <f t="shared" si="0"/>
        <v>0.89602649006622537</v>
      </c>
      <c r="J11" s="1">
        <f t="shared" si="1"/>
        <v>0.78892128279883378</v>
      </c>
      <c r="K11" s="1">
        <f t="shared" si="2"/>
        <v>1.0989212827988337</v>
      </c>
    </row>
    <row r="12" spans="1:11" x14ac:dyDescent="0.3">
      <c r="A12">
        <v>30</v>
      </c>
      <c r="B12" s="8">
        <v>0.9</v>
      </c>
      <c r="E12">
        <v>25</v>
      </c>
      <c r="F12" s="9">
        <v>1</v>
      </c>
      <c r="H12" s="1">
        <f t="shared" si="0"/>
        <v>0.76744186046511631</v>
      </c>
      <c r="J12" s="1">
        <f t="shared" si="1"/>
        <v>0.6875</v>
      </c>
      <c r="K12" s="1">
        <f t="shared" si="2"/>
        <v>0.99750000000000005</v>
      </c>
    </row>
    <row r="13" spans="1:11" x14ac:dyDescent="0.3">
      <c r="A13">
        <v>40</v>
      </c>
      <c r="B13" s="8">
        <v>0.74</v>
      </c>
    </row>
    <row r="14" spans="1:11" x14ac:dyDescent="0.3">
      <c r="A14">
        <v>45</v>
      </c>
      <c r="B14" s="8">
        <v>0.3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G5</dc:creator>
  <cp:lastModifiedBy>Daniel G5</cp:lastModifiedBy>
  <dcterms:created xsi:type="dcterms:W3CDTF">2021-01-17T20:15:04Z</dcterms:created>
  <dcterms:modified xsi:type="dcterms:W3CDTF">2021-01-22T10:33:14Z</dcterms:modified>
</cp:coreProperties>
</file>