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49" i="1"/>
  <c r="H44" i="1"/>
  <c r="F36" i="1"/>
  <c r="F35" i="1"/>
  <c r="F23" i="1"/>
  <c r="C22" i="1"/>
  <c r="F24" i="1" s="1"/>
  <c r="C59" i="1" s="1"/>
  <c r="C19" i="1"/>
  <c r="E16" i="1"/>
  <c r="E15" i="1"/>
  <c r="E14" i="1"/>
  <c r="C61" i="1" l="1"/>
  <c r="D35" i="1"/>
  <c r="H35" i="1" s="1"/>
  <c r="H36" i="1" s="1"/>
  <c r="F37" i="1" s="1"/>
  <c r="C54" i="1" s="1"/>
  <c r="F45" i="1"/>
  <c r="D45" i="1" s="1"/>
  <c r="F50" i="1"/>
  <c r="D50" i="1" s="1"/>
  <c r="F22" i="1"/>
  <c r="F57" i="1"/>
  <c r="D57" i="1" s="1"/>
  <c r="H50" i="1" l="1"/>
  <c r="I50" i="1" s="1"/>
  <c r="H45" i="1"/>
  <c r="H57" i="1"/>
  <c r="I57" i="1" s="1"/>
  <c r="J57" i="1" s="1"/>
</calcChain>
</file>

<file path=xl/sharedStrings.xml><?xml version="1.0" encoding="utf-8"?>
<sst xmlns="http://schemas.openxmlformats.org/spreadsheetml/2006/main" count="58" uniqueCount="36">
  <si>
    <t>INFORMATIONS REGLAGES ADOUSCISSEUR BASE SUR :</t>
  </si>
  <si>
    <t>Dimenssionner ou Caliber son adoucisseur</t>
  </si>
  <si>
    <t>VAL STD</t>
  </si>
  <si>
    <t>Valeurs CE (cpacite d'echange)</t>
  </si>
  <si>
    <t>Sel (G)</t>
  </si>
  <si>
    <t>TH°/M3</t>
  </si>
  <si>
    <t>Resine (L)</t>
  </si>
  <si>
    <t>Capacité d'echange adoucissuer</t>
  </si>
  <si>
    <t>Adoucisseur (L)</t>
  </si>
  <si>
    <t>CE</t>
  </si>
  <si>
    <t>CE /adoucisseur</t>
  </si>
  <si>
    <t>DURETE DE VOTRE EAU</t>
  </si>
  <si>
    <t>Quantité de Sel necessaire a la RG / Adoucisseur</t>
  </si>
  <si>
    <t>Quantité (Kg)</t>
  </si>
  <si>
    <t>Calculer le nombre de jours entre deux RG</t>
  </si>
  <si>
    <t xml:space="preserve">diviser la CE de l’adoucisseur choisi par le °TH du lieu de votre lieu de résidence </t>
  </si>
  <si>
    <t>diviser ce résultat par la valeur (en m3) de votre consommation journalière.</t>
  </si>
  <si>
    <r>
      <t>Le résultat </t>
    </r>
    <r>
      <rPr>
        <sz val="10.5"/>
        <color rgb="FF233743"/>
        <rFont val="Arial"/>
        <family val="2"/>
      </rPr>
      <t>définit le nombre de jours</t>
    </r>
    <r>
      <rPr>
        <sz val="10.5"/>
        <color rgb="FFFF0000"/>
        <rFont val="Arial"/>
        <family val="2"/>
      </rPr>
      <t> entre deux RG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</si>
  <si>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0.5"/>
        <color rgb="FF233743"/>
        <rFont val="Arial"/>
        <family val="2"/>
      </rPr>
      <t>Exemple :</t>
    </r>
    <r>
      <rPr>
        <sz val="10.5"/>
        <color rgb="FF233743"/>
        <rFont val="Arial"/>
        <family val="2"/>
      </rPr>
      <t xml:space="preserve"> un adoucisseur de </t>
    </r>
    <r>
      <rPr>
        <sz val="10.5"/>
        <color rgb="FFFF0000"/>
        <rFont val="Arial"/>
        <family val="2"/>
      </rPr>
      <t>20 litres</t>
    </r>
    <r>
      <rPr>
        <sz val="10.5"/>
        <color rgb="FF233743"/>
        <rFont val="Arial"/>
        <family val="2"/>
      </rPr>
      <t> (CE de</t>
    </r>
    <r>
      <rPr>
        <b/>
        <sz val="10.5"/>
        <color rgb="FFFF0000"/>
        <rFont val="Arial"/>
        <family val="2"/>
      </rPr>
      <t xml:space="preserve"> 6</t>
    </r>
    <r>
      <rPr>
        <sz val="10.5"/>
        <color rgb="FF233743"/>
        <rFont val="Arial"/>
        <family val="2"/>
      </rPr>
      <t xml:space="preserve"> ) a adouci chaque jour </t>
    </r>
    <r>
      <rPr>
        <sz val="10.5"/>
        <color rgb="FFFF0000"/>
        <rFont val="Arial"/>
        <family val="2"/>
      </rPr>
      <t>0,45 m3</t>
    </r>
    <r>
      <rPr>
        <sz val="10.5"/>
        <color rgb="FF233743"/>
        <rFont val="Arial"/>
        <family val="2"/>
      </rPr>
      <t> d’eau dure à</t>
    </r>
    <r>
      <rPr>
        <sz val="10.5"/>
        <color rgb="FFFF0000"/>
        <rFont val="Arial"/>
        <family val="2"/>
      </rPr>
      <t> 32°TH</t>
    </r>
    <r>
      <rPr>
        <sz val="11"/>
        <color theme="1"/>
        <rFont val="Calibri"/>
        <family val="2"/>
        <scheme val="minor"/>
      </rPr>
      <t xml:space="preserve"> </t>
    </r>
  </si>
  <si>
    <t>CALCUL D'ETUDE PERSONNALISE</t>
  </si>
  <si>
    <t>CE Ad</t>
  </si>
  <si>
    <t>TH Dure</t>
  </si>
  <si>
    <t>CE Ad/ThD</t>
  </si>
  <si>
    <t>Cons/An (M3)</t>
  </si>
  <si>
    <t>Cons/Jour (M3)</t>
  </si>
  <si>
    <t>Ratio</t>
  </si>
  <si>
    <t>Inteval regeneration (Jours) -1 tampon</t>
  </si>
  <si>
    <r>
      <t>Calcul du</t>
    </r>
    <r>
      <rPr>
        <sz val="10.5"/>
        <color rgb="FF233743"/>
        <rFont val="Arial"/>
        <family val="2"/>
      </rPr>
      <t> nombre de jours entre deux RG,</t>
    </r>
    <r>
      <rPr>
        <sz val="10.5"/>
        <color rgb="FFFF0000"/>
        <rFont val="Arial"/>
        <family val="2"/>
      </rPr>
      <t> avec les 3 valeurs de la CE </t>
    </r>
    <r>
      <rPr>
        <sz val="10.5"/>
        <color rgb="FF233743"/>
        <rFont val="Arial"/>
        <family val="2"/>
      </rPr>
      <t>des 10 litres de résines </t>
    </r>
    <r>
      <rPr>
        <sz val="10.5"/>
        <color rgb="FFFF0000"/>
        <rFont val="Arial"/>
        <family val="2"/>
      </rPr>
      <t>cité ci-dessus</t>
    </r>
  </si>
  <si>
    <r>
      <rPr>
        <b/>
        <u/>
        <sz val="10.5"/>
        <color rgb="FF233743"/>
        <rFont val="Arial"/>
        <family val="2"/>
      </rPr>
      <t>REGENERATION CHRONOMETRIQUE</t>
    </r>
    <r>
      <rPr>
        <sz val="10.5"/>
        <color rgb="FF233743"/>
        <rFont val="Arial"/>
        <family val="2"/>
      </rPr>
      <t xml:space="preserve"> : intervalle en jour entre deux RG (adoucisseur chronométrique) ;</t>
    </r>
  </si>
  <si>
    <r>
      <t>CE 120°TH / m3</t>
    </r>
    <r>
      <rPr>
        <sz val="10.5"/>
        <color rgb="FF0000FF"/>
        <rFont val="Arial"/>
        <family val="2"/>
      </rPr>
      <t> </t>
    </r>
    <r>
      <rPr>
        <sz val="10.5"/>
        <color rgb="FF233743"/>
        <rFont val="Arial"/>
        <family val="2"/>
      </rPr>
      <t>divisé par 32 ° TH = 3 </t>
    </r>
    <r>
      <rPr>
        <sz val="10.5"/>
        <color rgb="FF009900"/>
        <rFont val="Arial"/>
        <family val="2"/>
      </rPr>
      <t>divisé par 0,45 m3 </t>
    </r>
    <r>
      <rPr>
        <sz val="10.5"/>
        <color rgb="FF233743"/>
        <rFont val="Arial"/>
        <family val="2"/>
      </rPr>
      <t>= 4jours</t>
    </r>
  </si>
  <si>
    <r>
      <t>Retirer une journée tampon : </t>
    </r>
    <r>
      <rPr>
        <sz val="10.5"/>
        <color rgb="FFFF0000"/>
        <rFont val="Arial"/>
        <family val="2"/>
      </rPr>
      <t>pour respecter le principe de précaution,</t>
    </r>
    <r>
      <rPr>
        <sz val="10.5"/>
        <color rgb="FF233743"/>
        <rFont val="Arial"/>
        <family val="2"/>
      </rPr>
      <t> dans le cas général, imaginez que vous ayez consommé légèrement plus d’eau que prévue</t>
    </r>
  </si>
  <si>
    <t>-1Jour Tampon</t>
  </si>
  <si>
    <r>
      <rPr>
        <b/>
        <u/>
        <sz val="11"/>
        <color theme="1"/>
        <rFont val="Calibri"/>
        <family val="2"/>
        <scheme val="minor"/>
      </rPr>
      <t>ADOUCISSEUR VOLUMETRIQUE :</t>
    </r>
    <r>
      <rPr>
        <sz val="11"/>
        <color theme="1"/>
        <rFont val="Calibri"/>
        <family val="2"/>
        <scheme val="minor"/>
      </rPr>
      <t xml:space="preserve"> Nombre de litres consommés entre 2 genererations</t>
    </r>
  </si>
  <si>
    <r>
      <t>pour connaître le volume d’eau en litres entre deux RG, il suffit de multiplier la consommation journalière,</t>
    </r>
    <r>
      <rPr>
        <sz val="10.5"/>
        <color rgb="FF233743"/>
        <rFont val="Arial"/>
        <family val="2"/>
      </rPr>
      <t>si l’adoucisseur est électronique ou hydraulique).</t>
    </r>
  </si>
  <si>
    <t>Volume entre 2 RG</t>
  </si>
  <si>
    <t xml:space="preserve"> se référer au tableau 1 et ensuite se référer à votre calcul pour un 10 litres, à partir de la valeur de CE, soit 60°TH/m3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</si>
</sst>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.5"/>
      <color rgb="FF0000FF"/>
      <name val="Arial"/>
      <family val="2"/>
    </font>
    <font>
      <sz val="10.5"/>
      <color rgb="FF009900"/>
      <name val="Arial"/>
      <family val="2"/>
    </font>
    <font>
      <sz val="10.5"/>
      <color rgb="FFFF0000"/>
      <name val="Arial"/>
      <family val="2"/>
    </font>
    <font>
      <sz val="10.5"/>
      <color rgb="FF233743"/>
      <name val="Arial"/>
      <family val="2"/>
    </font>
    <font>
      <b/>
      <sz val="10.5"/>
      <color rgb="FF233743"/>
      <name val="Arial"/>
      <family val="2"/>
    </font>
    <font>
      <b/>
      <sz val="10.5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0.5"/>
      <color rgb="FF233743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0" fillId="0" borderId="2" xfId="0" applyBorder="1"/>
    <xf numFmtId="0" fontId="2" fillId="0" borderId="4" xfId="0" applyFont="1" applyBorder="1"/>
    <xf numFmtId="0" fontId="0" fillId="0" borderId="6" xfId="0" applyBorder="1" applyAlignment="1">
      <alignment horizontal="center" vertical="center"/>
    </xf>
    <xf numFmtId="0" fontId="4" fillId="0" borderId="8" xfId="0" applyFont="1" applyBorder="1"/>
    <xf numFmtId="0" fontId="0" fillId="0" borderId="10" xfId="0" applyBorder="1" applyAlignment="1">
      <alignment horizontal="center" vertical="center"/>
    </xf>
    <xf numFmtId="0" fontId="4" fillId="0" borderId="12" xfId="0" applyFont="1" applyBorder="1"/>
    <xf numFmtId="0" fontId="2" fillId="0" borderId="0" xfId="0" applyFon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11" fillId="2" borderId="7" xfId="0" applyFont="1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Border="1" applyAlignment="1">
      <alignment horizontal="right"/>
    </xf>
    <xf numFmtId="2" fontId="0" fillId="0" borderId="15" xfId="0" applyNumberFormat="1" applyBorder="1" applyAlignment="1">
      <alignment horizontal="left"/>
    </xf>
    <xf numFmtId="2" fontId="0" fillId="0" borderId="17" xfId="0" applyNumberFormat="1" applyBorder="1" applyAlignment="1">
      <alignment horizontal="left"/>
    </xf>
    <xf numFmtId="2" fontId="0" fillId="0" borderId="18" xfId="0" applyNumberFormat="1" applyBorder="1" applyAlignment="1">
      <alignment horizontal="left"/>
    </xf>
    <xf numFmtId="2" fontId="4" fillId="0" borderId="19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3" xfId="0" applyFont="1" applyBorder="1"/>
    <xf numFmtId="0" fontId="1" fillId="0" borderId="3" xfId="0" applyFont="1" applyBorder="1"/>
    <xf numFmtId="0" fontId="2" fillId="0" borderId="3" xfId="0" applyFont="1" applyBorder="1"/>
    <xf numFmtId="2" fontId="0" fillId="0" borderId="11" xfId="0" applyNumberFormat="1" applyBorder="1"/>
    <xf numFmtId="0" fontId="2" fillId="0" borderId="11" xfId="0" applyFont="1" applyBorder="1"/>
    <xf numFmtId="2" fontId="4" fillId="0" borderId="12" xfId="0" applyNumberFormat="1" applyFont="1" applyBorder="1"/>
    <xf numFmtId="0" fontId="2" fillId="0" borderId="4" xfId="0" quotePrefix="1" applyFont="1" applyBorder="1"/>
    <xf numFmtId="2" fontId="4" fillId="0" borderId="11" xfId="0" applyNumberFormat="1" applyFont="1" applyBorder="1"/>
    <xf numFmtId="1" fontId="13" fillId="0" borderId="12" xfId="0" applyNumberFormat="1" applyFont="1" applyBorder="1"/>
    <xf numFmtId="1" fontId="0" fillId="0" borderId="0" xfId="0" applyNumberFormat="1"/>
    <xf numFmtId="0" fontId="0" fillId="0" borderId="3" xfId="0" quotePrefix="1" applyBorder="1"/>
    <xf numFmtId="2" fontId="15" fillId="0" borderId="11" xfId="0" applyNumberFormat="1" applyFont="1" applyBorder="1"/>
    <xf numFmtId="1" fontId="15" fillId="0" borderId="11" xfId="0" applyNumberFormat="1" applyFont="1" applyBorder="1"/>
    <xf numFmtId="0" fontId="9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rumconstruire.com/construire/topic-269418-comment-dimensionner-ou-calibrer-son-adoucisseur-d-eau-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61"/>
  <sheetViews>
    <sheetView tabSelected="1" workbookViewId="0">
      <selection activeCell="J8" sqref="J8"/>
    </sheetView>
  </sheetViews>
  <sheetFormatPr baseColWidth="10" defaultRowHeight="15" x14ac:dyDescent="0.25"/>
  <cols>
    <col min="3" max="3" width="14.5703125" bestFit="1" customWidth="1"/>
    <col min="5" max="5" width="15.5703125" bestFit="1" customWidth="1"/>
    <col min="6" max="6" width="12.85546875" bestFit="1" customWidth="1"/>
    <col min="9" max="9" width="14" bestFit="1" customWidth="1"/>
    <col min="10" max="10" width="17.42578125" bestFit="1" customWidth="1"/>
    <col min="12" max="12" width="14.42578125" bestFit="1" customWidth="1"/>
  </cols>
  <sheetData>
    <row r="2" spans="3:8" x14ac:dyDescent="0.25">
      <c r="C2" t="s">
        <v>0</v>
      </c>
    </row>
    <row r="3" spans="3:8" x14ac:dyDescent="0.25">
      <c r="C3" s="1" t="s">
        <v>1</v>
      </c>
    </row>
    <row r="4" spans="3:8" ht="15.75" thickBot="1" x14ac:dyDescent="0.3">
      <c r="C4" s="1"/>
    </row>
    <row r="5" spans="3:8" x14ac:dyDescent="0.25">
      <c r="C5" s="2" t="s">
        <v>2</v>
      </c>
      <c r="D5" s="3" t="s">
        <v>3</v>
      </c>
      <c r="E5" s="4"/>
      <c r="F5" s="5"/>
    </row>
    <row r="6" spans="3:8" x14ac:dyDescent="0.25">
      <c r="C6" s="6"/>
      <c r="D6" s="7" t="s">
        <v>4</v>
      </c>
      <c r="E6" s="8" t="s">
        <v>5</v>
      </c>
      <c r="F6" s="9" t="s">
        <v>6</v>
      </c>
    </row>
    <row r="7" spans="3:8" x14ac:dyDescent="0.25">
      <c r="C7" s="6"/>
      <c r="D7" s="7">
        <v>120</v>
      </c>
      <c r="E7" s="8">
        <v>4</v>
      </c>
      <c r="F7" s="9">
        <v>1</v>
      </c>
    </row>
    <row r="8" spans="3:8" x14ac:dyDescent="0.25">
      <c r="C8" s="6"/>
      <c r="D8" s="7">
        <v>150</v>
      </c>
      <c r="E8" s="8">
        <v>5</v>
      </c>
      <c r="F8" s="9">
        <v>1</v>
      </c>
    </row>
    <row r="9" spans="3:8" ht="15.75" thickBot="1" x14ac:dyDescent="0.3">
      <c r="C9" s="10"/>
      <c r="D9" s="11">
        <v>180</v>
      </c>
      <c r="E9" s="12">
        <v>6</v>
      </c>
      <c r="F9" s="13">
        <v>1</v>
      </c>
    </row>
    <row r="10" spans="3:8" ht="15.75" thickBot="1" x14ac:dyDescent="0.3"/>
    <row r="11" spans="3:8" x14ac:dyDescent="0.25">
      <c r="C11" s="14" t="s">
        <v>7</v>
      </c>
      <c r="D11" s="15"/>
      <c r="E11" s="16"/>
    </row>
    <row r="12" spans="3:8" x14ac:dyDescent="0.25">
      <c r="C12" s="7"/>
      <c r="D12" s="8"/>
      <c r="E12" s="9"/>
    </row>
    <row r="13" spans="3:8" x14ac:dyDescent="0.25">
      <c r="C13" s="7" t="s">
        <v>8</v>
      </c>
      <c r="D13" s="17" t="s">
        <v>9</v>
      </c>
      <c r="E13" s="18" t="s">
        <v>10</v>
      </c>
    </row>
    <row r="14" spans="3:8" ht="15.75" thickBot="1" x14ac:dyDescent="0.3">
      <c r="C14" s="19">
        <v>20</v>
      </c>
      <c r="D14" s="8">
        <v>4</v>
      </c>
      <c r="E14" s="9">
        <f>D14*$C$14</f>
        <v>80</v>
      </c>
    </row>
    <row r="15" spans="3:8" x14ac:dyDescent="0.25">
      <c r="C15" s="19"/>
      <c r="D15" s="8">
        <v>5</v>
      </c>
      <c r="E15" s="9">
        <f t="shared" ref="E15:E16" si="0">D15*$C$14</f>
        <v>100</v>
      </c>
      <c r="G15" s="20" t="s">
        <v>11</v>
      </c>
      <c r="H15" s="21"/>
    </row>
    <row r="16" spans="3:8" ht="15.75" thickBot="1" x14ac:dyDescent="0.3">
      <c r="C16" s="22"/>
      <c r="D16" s="12">
        <v>6</v>
      </c>
      <c r="E16" s="13">
        <f t="shared" si="0"/>
        <v>120</v>
      </c>
      <c r="G16" s="23">
        <v>32</v>
      </c>
      <c r="H16" s="24"/>
    </row>
    <row r="18" spans="3:6" x14ac:dyDescent="0.25">
      <c r="C18" s="25" t="s">
        <v>12</v>
      </c>
    </row>
    <row r="19" spans="3:6" x14ac:dyDescent="0.25">
      <c r="C19" t="str">
        <f>"Multiplier le poids de sel correspondant au °TH /m3 par le nombre de litres de résines, soit "&amp;C14&amp;"L"</f>
        <v>Multiplier le poids de sel correspondant au °TH /m3 par le nombre de litres de résines, soit 20L</v>
      </c>
    </row>
    <row r="20" spans="3:6" ht="15.75" thickBot="1" x14ac:dyDescent="0.3"/>
    <row r="21" spans="3:6" x14ac:dyDescent="0.25">
      <c r="C21" s="26" t="s">
        <v>8</v>
      </c>
      <c r="D21" s="15" t="s">
        <v>4</v>
      </c>
      <c r="E21" s="15" t="s">
        <v>5</v>
      </c>
      <c r="F21" s="27" t="s">
        <v>13</v>
      </c>
    </row>
    <row r="22" spans="3:6" x14ac:dyDescent="0.25">
      <c r="C22" s="28">
        <f>C14</f>
        <v>20</v>
      </c>
      <c r="D22" s="8">
        <v>120</v>
      </c>
      <c r="E22" s="8">
        <v>4</v>
      </c>
      <c r="F22" s="29">
        <f>D22*$C$22/1000</f>
        <v>2.4</v>
      </c>
    </row>
    <row r="23" spans="3:6" x14ac:dyDescent="0.25">
      <c r="C23" s="28"/>
      <c r="D23" s="8">
        <v>150</v>
      </c>
      <c r="E23" s="8">
        <v>5</v>
      </c>
      <c r="F23" s="29">
        <f>D23*$C$22/1000</f>
        <v>3</v>
      </c>
    </row>
    <row r="24" spans="3:6" ht="15.75" thickBot="1" x14ac:dyDescent="0.3">
      <c r="C24" s="30"/>
      <c r="D24" s="12">
        <v>180</v>
      </c>
      <c r="E24" s="12">
        <v>6</v>
      </c>
      <c r="F24" s="31">
        <f>D24*$C$22/1000</f>
        <v>3.6</v>
      </c>
    </row>
    <row r="26" spans="3:6" x14ac:dyDescent="0.25">
      <c r="C26" s="32" t="s">
        <v>14</v>
      </c>
    </row>
    <row r="28" spans="3:6" x14ac:dyDescent="0.25">
      <c r="C28" s="33" t="s">
        <v>15</v>
      </c>
    </row>
    <row r="29" spans="3:6" x14ac:dyDescent="0.25">
      <c r="C29" s="34" t="s">
        <v>16</v>
      </c>
    </row>
    <row r="30" spans="3:6" x14ac:dyDescent="0.25">
      <c r="C30" s="35" t="s">
        <v>17</v>
      </c>
    </row>
    <row r="32" spans="3:6" x14ac:dyDescent="0.25">
      <c r="C32" s="36" t="s">
        <v>18</v>
      </c>
    </row>
    <row r="33" spans="3:8" ht="15.75" thickBot="1" x14ac:dyDescent="0.3">
      <c r="C33" s="36"/>
    </row>
    <row r="34" spans="3:8" x14ac:dyDescent="0.25">
      <c r="C34" s="37" t="s">
        <v>19</v>
      </c>
      <c r="D34" s="38"/>
      <c r="E34" s="38"/>
      <c r="F34" s="38"/>
      <c r="G34" s="38"/>
      <c r="H34" s="39"/>
    </row>
    <row r="35" spans="3:8" x14ac:dyDescent="0.25">
      <c r="C35" s="40" t="s">
        <v>20</v>
      </c>
      <c r="D35" s="41">
        <f>E16</f>
        <v>120</v>
      </c>
      <c r="E35" s="42" t="s">
        <v>21</v>
      </c>
      <c r="F35" s="41">
        <f>G16</f>
        <v>32</v>
      </c>
      <c r="G35" s="43" t="s">
        <v>22</v>
      </c>
      <c r="H35" s="44">
        <f>D35/F35</f>
        <v>3.75</v>
      </c>
    </row>
    <row r="36" spans="3:8" x14ac:dyDescent="0.25">
      <c r="C36" s="40" t="s">
        <v>23</v>
      </c>
      <c r="D36" s="45">
        <v>164</v>
      </c>
      <c r="E36" s="42" t="s">
        <v>24</v>
      </c>
      <c r="F36" s="46">
        <f>ROUND((D36/365),2)</f>
        <v>0.45</v>
      </c>
      <c r="G36" s="43" t="s">
        <v>25</v>
      </c>
      <c r="H36" s="47">
        <f>H35/F36</f>
        <v>8.3333333333333339</v>
      </c>
    </row>
    <row r="37" spans="3:8" ht="15.75" thickBot="1" x14ac:dyDescent="0.3">
      <c r="C37" s="48" t="s">
        <v>26</v>
      </c>
      <c r="D37" s="49"/>
      <c r="E37" s="50"/>
      <c r="F37" s="51">
        <f>ROUND((H36-1),2)</f>
        <v>7.33</v>
      </c>
      <c r="G37" s="52"/>
      <c r="H37" s="53"/>
    </row>
    <row r="39" spans="3:8" x14ac:dyDescent="0.25">
      <c r="C39" s="35" t="s">
        <v>27</v>
      </c>
    </row>
    <row r="41" spans="3:8" x14ac:dyDescent="0.25">
      <c r="C41" s="36" t="s">
        <v>28</v>
      </c>
    </row>
    <row r="42" spans="3:8" x14ac:dyDescent="0.25">
      <c r="C42" s="36" t="s">
        <v>29</v>
      </c>
    </row>
    <row r="43" spans="3:8" ht="15.75" thickBot="1" x14ac:dyDescent="0.3"/>
    <row r="44" spans="3:8" x14ac:dyDescent="0.25">
      <c r="C44" s="26" t="s">
        <v>20</v>
      </c>
      <c r="D44" s="54">
        <v>120</v>
      </c>
      <c r="E44" s="15" t="s">
        <v>21</v>
      </c>
      <c r="F44" s="55">
        <v>32</v>
      </c>
      <c r="G44" s="56" t="s">
        <v>22</v>
      </c>
      <c r="H44" s="27">
        <f>D44/F44</f>
        <v>3.75</v>
      </c>
    </row>
    <row r="45" spans="3:8" ht="15.75" thickBot="1" x14ac:dyDescent="0.3">
      <c r="C45" s="11" t="s">
        <v>23</v>
      </c>
      <c r="D45" s="12">
        <f>F45*365</f>
        <v>164.25</v>
      </c>
      <c r="E45" s="12" t="s">
        <v>24</v>
      </c>
      <c r="F45" s="57">
        <f>F36</f>
        <v>0.45</v>
      </c>
      <c r="G45" s="58" t="s">
        <v>25</v>
      </c>
      <c r="H45" s="59">
        <f>H44/F45</f>
        <v>8.3333333333333339</v>
      </c>
    </row>
    <row r="47" spans="3:8" x14ac:dyDescent="0.25">
      <c r="C47" s="36" t="s">
        <v>30</v>
      </c>
    </row>
    <row r="48" spans="3:8" ht="15.75" thickBot="1" x14ac:dyDescent="0.3"/>
    <row r="49" spans="3:10" x14ac:dyDescent="0.25">
      <c r="C49" s="26" t="s">
        <v>20</v>
      </c>
      <c r="D49" s="54">
        <v>120</v>
      </c>
      <c r="E49" s="15" t="s">
        <v>21</v>
      </c>
      <c r="F49" s="55">
        <v>32</v>
      </c>
      <c r="G49" s="56" t="s">
        <v>22</v>
      </c>
      <c r="H49" s="56">
        <f>D49/F49</f>
        <v>3.75</v>
      </c>
      <c r="I49" s="60" t="s">
        <v>31</v>
      </c>
    </row>
    <row r="50" spans="3:10" ht="15.75" thickBot="1" x14ac:dyDescent="0.3">
      <c r="C50" s="11" t="s">
        <v>23</v>
      </c>
      <c r="D50" s="12">
        <f>F50*365</f>
        <v>164.25</v>
      </c>
      <c r="E50" s="12" t="s">
        <v>24</v>
      </c>
      <c r="F50" s="57">
        <f>F36</f>
        <v>0.45</v>
      </c>
      <c r="G50" s="58" t="s">
        <v>25</v>
      </c>
      <c r="H50" s="61">
        <f>H49/F50</f>
        <v>8.3333333333333339</v>
      </c>
      <c r="I50" s="62">
        <f>H50-1</f>
        <v>7.3333333333333339</v>
      </c>
    </row>
    <row r="52" spans="3:10" x14ac:dyDescent="0.25">
      <c r="C52" t="s">
        <v>32</v>
      </c>
    </row>
    <row r="53" spans="3:10" x14ac:dyDescent="0.25">
      <c r="C53" s="36" t="s">
        <v>33</v>
      </c>
    </row>
    <row r="54" spans="3:10" x14ac:dyDescent="0.25">
      <c r="C54" s="63" t="str">
        <f>F36&amp;" m3, par le nombre de jours entre deux RG : soit "&amp;F36*1000&amp;" litres x "&amp;F37&amp;" jours = "&amp;F36*F37&amp;" litres (valeur à afficher sur votre compteur mécanique ou à paramétrer"</f>
        <v>0,45 m3, par le nombre de jours entre deux RG : soit 450 litres x 7,33 jours = 3,2985 litres (valeur à afficher sur votre compteur mécanique ou à paramétrer</v>
      </c>
    </row>
    <row r="55" spans="3:10" ht="15.75" thickBot="1" x14ac:dyDescent="0.3"/>
    <row r="56" spans="3:10" x14ac:dyDescent="0.25">
      <c r="C56" s="26" t="s">
        <v>20</v>
      </c>
      <c r="D56" s="54">
        <v>120</v>
      </c>
      <c r="E56" s="15" t="s">
        <v>21</v>
      </c>
      <c r="F56" s="55">
        <v>32</v>
      </c>
      <c r="G56" s="56" t="s">
        <v>22</v>
      </c>
      <c r="H56" s="56">
        <f>D56/F56</f>
        <v>3.75</v>
      </c>
      <c r="I56" s="64" t="s">
        <v>31</v>
      </c>
      <c r="J56" s="27" t="s">
        <v>34</v>
      </c>
    </row>
    <row r="57" spans="3:10" ht="15.75" thickBot="1" x14ac:dyDescent="0.3">
      <c r="C57" s="11" t="s">
        <v>23</v>
      </c>
      <c r="D57" s="12">
        <f>F57*365</f>
        <v>164.25</v>
      </c>
      <c r="E57" s="12" t="s">
        <v>24</v>
      </c>
      <c r="F57" s="57">
        <f>F36</f>
        <v>0.45</v>
      </c>
      <c r="G57" s="58" t="s">
        <v>25</v>
      </c>
      <c r="H57" s="65">
        <f>H56/F57</f>
        <v>8.3333333333333339</v>
      </c>
      <c r="I57" s="66">
        <f>H57-1</f>
        <v>7.3333333333333339</v>
      </c>
      <c r="J57" s="13">
        <f>I57*(F57*1000)</f>
        <v>3300.0000000000005</v>
      </c>
    </row>
    <row r="59" spans="3:10" x14ac:dyDescent="0.25">
      <c r="C59" s="67" t="str">
        <f>"la consommation de sel par RG sera de "&amp;F24&amp;" kg"</f>
        <v>la consommation de sel par RG sera de 3,6 kg</v>
      </c>
    </row>
    <row r="60" spans="3:10" x14ac:dyDescent="0.25">
      <c r="C60" t="s">
        <v>35</v>
      </c>
    </row>
    <row r="61" spans="3:10" x14ac:dyDescent="0.25">
      <c r="C61" s="36" t="str">
        <f>"Pour "&amp;E16&amp;"° TH/m3 le sel consommé est de (180 x "&amp;C22&amp;") = "&amp;F24&amp;" kg"</f>
        <v>Pour 120° TH/m3 le sel consommé est de (180 x 20) = 3,6 kg</v>
      </c>
    </row>
  </sheetData>
  <mergeCells count="9">
    <mergeCell ref="C34:H34"/>
    <mergeCell ref="C37:E37"/>
    <mergeCell ref="F37:H37"/>
    <mergeCell ref="C5:C9"/>
    <mergeCell ref="D5:F5"/>
    <mergeCell ref="C14:C16"/>
    <mergeCell ref="G15:H15"/>
    <mergeCell ref="G16:H16"/>
    <mergeCell ref="C22:C24"/>
  </mergeCells>
  <dataValidations count="1">
    <dataValidation type="list" allowBlank="1" showInputMessage="1" showErrorMessage="1" sqref="C14:C16">
      <formula1>"10,15,20,25"</formula1>
    </dataValidation>
  </dataValidations>
  <hyperlinks>
    <hyperlink ref="C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2021-01-29T21:29:28Z</dcterms:created>
  <dcterms:modified xsi:type="dcterms:W3CDTF">2021-01-29T21:30:03Z</dcterms:modified>
</cp:coreProperties>
</file>