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capteur" sheetId="3" r:id="rId1"/>
  </sheets>
  <definedNames>
    <definedName name="abs_fond">capteur!$D$31</definedName>
    <definedName name="abs_tubes">capteur!$D$30</definedName>
    <definedName name="cond_vitre">capteur!$D$22</definedName>
    <definedName name="d_tube">capteur!$D$6</definedName>
    <definedName name="E_orientation">capteur!$D$29</definedName>
    <definedName name="e_vitre">capteur!$D$23</definedName>
    <definedName name="L_tube">capteur!$D$5</definedName>
    <definedName name="mcp_capteur">capteur!$I$20</definedName>
    <definedName name="n_tubes">capteur!$D$11</definedName>
    <definedName name="P_sol">capteur!$D$27</definedName>
    <definedName name="pas_calc">capteur!$I$22</definedName>
    <definedName name="s_tot">capteur!$D$17</definedName>
    <definedName name="S_tubes">capteur!$D$12</definedName>
    <definedName name="t_ext">capteur!$I$21</definedName>
    <definedName name="t_init">capteur!$D$28</definedName>
    <definedName name="T_vitre">capteur!$D$20</definedName>
    <definedName name="U_fond">capteur!$D$24</definedName>
    <definedName name="U_vitre">capteur!$D$21</definedName>
    <definedName name="V_tubes">capteur!$D$14</definedName>
  </definedNames>
  <calcPr calcId="144525"/>
</workbook>
</file>

<file path=xl/calcChain.xml><?xml version="1.0" encoding="utf-8"?>
<calcChain xmlns="http://schemas.openxmlformats.org/spreadsheetml/2006/main">
  <c r="C36" i="3" l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C53" i="3" s="1"/>
  <c r="C54" i="3" s="1"/>
  <c r="C55" i="3" s="1"/>
  <c r="C56" i="3" s="1"/>
  <c r="C57" i="3" s="1"/>
  <c r="C58" i="3" s="1"/>
  <c r="C59" i="3" s="1"/>
  <c r="C60" i="3" s="1"/>
  <c r="C61" i="3" s="1"/>
  <c r="C62" i="3" s="1"/>
  <c r="C63" i="3" s="1"/>
  <c r="C64" i="3" s="1"/>
  <c r="C65" i="3" s="1"/>
  <c r="C66" i="3" s="1"/>
  <c r="C67" i="3" s="1"/>
  <c r="C68" i="3" s="1"/>
  <c r="C69" i="3" s="1"/>
  <c r="C70" i="3" s="1"/>
  <c r="C71" i="3" s="1"/>
  <c r="C72" i="3" s="1"/>
  <c r="C73" i="3" s="1"/>
  <c r="C74" i="3" s="1"/>
  <c r="C75" i="3" s="1"/>
  <c r="C76" i="3" s="1"/>
  <c r="C77" i="3" s="1"/>
  <c r="C78" i="3" s="1"/>
  <c r="C79" i="3" s="1"/>
  <c r="C80" i="3" s="1"/>
  <c r="C81" i="3" s="1"/>
  <c r="C82" i="3" s="1"/>
  <c r="C83" i="3" s="1"/>
  <c r="C84" i="3" s="1"/>
  <c r="C85" i="3" s="1"/>
  <c r="C86" i="3" s="1"/>
  <c r="C87" i="3" s="1"/>
  <c r="C88" i="3" s="1"/>
  <c r="C89" i="3" s="1"/>
  <c r="C90" i="3" s="1"/>
  <c r="C91" i="3" s="1"/>
  <c r="C92" i="3" s="1"/>
  <c r="C93" i="3" s="1"/>
  <c r="C94" i="3" s="1"/>
  <c r="C95" i="3" s="1"/>
  <c r="C96" i="3" s="1"/>
  <c r="C97" i="3" s="1"/>
  <c r="C98" i="3" s="1"/>
  <c r="C99" i="3" s="1"/>
  <c r="C100" i="3" s="1"/>
  <c r="C101" i="3" s="1"/>
  <c r="C102" i="3" s="1"/>
  <c r="C103" i="3" s="1"/>
  <c r="C104" i="3" s="1"/>
  <c r="C105" i="3" s="1"/>
  <c r="C106" i="3" s="1"/>
  <c r="C107" i="3" s="1"/>
  <c r="C108" i="3" s="1"/>
  <c r="C109" i="3" s="1"/>
  <c r="C110" i="3" s="1"/>
  <c r="C111" i="3" s="1"/>
  <c r="C112" i="3" s="1"/>
  <c r="C113" i="3" s="1"/>
  <c r="C114" i="3" s="1"/>
  <c r="C115" i="3" s="1"/>
  <c r="C116" i="3" s="1"/>
  <c r="C117" i="3" s="1"/>
  <c r="C118" i="3" s="1"/>
  <c r="C119" i="3" s="1"/>
  <c r="C120" i="3" s="1"/>
  <c r="C121" i="3" s="1"/>
  <c r="C122" i="3" s="1"/>
  <c r="C123" i="3" s="1"/>
  <c r="C124" i="3" s="1"/>
  <c r="C125" i="3" s="1"/>
  <c r="C126" i="3" s="1"/>
  <c r="C127" i="3" s="1"/>
  <c r="C128" i="3" s="1"/>
  <c r="C129" i="3" s="1"/>
  <c r="C130" i="3" s="1"/>
  <c r="C131" i="3" s="1"/>
  <c r="C132" i="3" s="1"/>
  <c r="C133" i="3" s="1"/>
  <c r="C134" i="3" s="1"/>
  <c r="C135" i="3" s="1"/>
  <c r="C136" i="3" s="1"/>
  <c r="C137" i="3" s="1"/>
  <c r="C138" i="3" s="1"/>
  <c r="C139" i="3" s="1"/>
  <c r="C140" i="3" s="1"/>
  <c r="C141" i="3" s="1"/>
  <c r="C142" i="3" s="1"/>
  <c r="C143" i="3" s="1"/>
  <c r="C144" i="3" s="1"/>
  <c r="C145" i="3" s="1"/>
  <c r="C146" i="3" s="1"/>
  <c r="C147" i="3" s="1"/>
  <c r="C148" i="3" s="1"/>
  <c r="C149" i="3" s="1"/>
  <c r="C150" i="3" s="1"/>
  <c r="C151" i="3" s="1"/>
  <c r="C152" i="3" s="1"/>
  <c r="C153" i="3" s="1"/>
  <c r="C154" i="3" s="1"/>
  <c r="C155" i="3" s="1"/>
  <c r="C156" i="3" s="1"/>
  <c r="C157" i="3" s="1"/>
  <c r="C158" i="3" s="1"/>
  <c r="C159" i="3" s="1"/>
  <c r="C160" i="3" s="1"/>
  <c r="C161" i="3" s="1"/>
  <c r="C162" i="3" s="1"/>
  <c r="C163" i="3" s="1"/>
  <c r="C164" i="3" s="1"/>
  <c r="C165" i="3" s="1"/>
  <c r="C166" i="3" s="1"/>
  <c r="C167" i="3" s="1"/>
  <c r="C168" i="3" s="1"/>
  <c r="C169" i="3" s="1"/>
  <c r="C170" i="3" s="1"/>
  <c r="C171" i="3" s="1"/>
  <c r="C172" i="3" s="1"/>
  <c r="C173" i="3" s="1"/>
  <c r="C174" i="3" s="1"/>
  <c r="C175" i="3" s="1"/>
  <c r="C176" i="3" s="1"/>
  <c r="C177" i="3" s="1"/>
  <c r="C178" i="3" s="1"/>
  <c r="C179" i="3" s="1"/>
  <c r="C180" i="3" s="1"/>
  <c r="C181" i="3" s="1"/>
  <c r="C182" i="3" s="1"/>
  <c r="C183" i="3" s="1"/>
  <c r="C184" i="3" s="1"/>
  <c r="C185" i="3" s="1"/>
  <c r="C186" i="3" s="1"/>
  <c r="C187" i="3" s="1"/>
  <c r="C188" i="3" s="1"/>
  <c r="C189" i="3" s="1"/>
  <c r="C190" i="3" s="1"/>
  <c r="C191" i="3" s="1"/>
  <c r="C192" i="3" s="1"/>
  <c r="C193" i="3" s="1"/>
  <c r="C194" i="3" s="1"/>
  <c r="C195" i="3" s="1"/>
  <c r="C196" i="3" s="1"/>
  <c r="C197" i="3" s="1"/>
  <c r="C198" i="3" s="1"/>
  <c r="C199" i="3" s="1"/>
  <c r="C200" i="3" s="1"/>
  <c r="C201" i="3" s="1"/>
  <c r="C202" i="3" s="1"/>
  <c r="C203" i="3" s="1"/>
  <c r="C204" i="3" s="1"/>
  <c r="C205" i="3" s="1"/>
  <c r="C206" i="3" s="1"/>
  <c r="C207" i="3" s="1"/>
  <c r="C208" i="3" s="1"/>
  <c r="C209" i="3" s="1"/>
  <c r="C210" i="3" s="1"/>
  <c r="C211" i="3" s="1"/>
  <c r="C212" i="3" s="1"/>
  <c r="C213" i="3" s="1"/>
  <c r="C214" i="3" s="1"/>
  <c r="C215" i="3" s="1"/>
  <c r="C216" i="3" s="1"/>
  <c r="C217" i="3" s="1"/>
  <c r="C218" i="3" s="1"/>
  <c r="C219" i="3" s="1"/>
  <c r="C220" i="3" s="1"/>
  <c r="C221" i="3" s="1"/>
  <c r="C222" i="3" s="1"/>
  <c r="C223" i="3" s="1"/>
  <c r="C224" i="3" s="1"/>
  <c r="C225" i="3" s="1"/>
  <c r="C226" i="3" s="1"/>
  <c r="C227" i="3" s="1"/>
  <c r="C228" i="3" s="1"/>
  <c r="C229" i="3" s="1"/>
  <c r="C230" i="3" s="1"/>
  <c r="C231" i="3" s="1"/>
  <c r="C232" i="3" s="1"/>
  <c r="C233" i="3" s="1"/>
  <c r="C234" i="3" s="1"/>
  <c r="C235" i="3" s="1"/>
  <c r="C236" i="3" s="1"/>
  <c r="C237" i="3" s="1"/>
  <c r="C238" i="3" s="1"/>
  <c r="C239" i="3" s="1"/>
  <c r="C240" i="3" s="1"/>
  <c r="C241" i="3" s="1"/>
  <c r="C242" i="3" s="1"/>
  <c r="C243" i="3" s="1"/>
  <c r="C244" i="3" s="1"/>
  <c r="C245" i="3" s="1"/>
  <c r="C246" i="3" s="1"/>
  <c r="C247" i="3" s="1"/>
  <c r="C248" i="3" s="1"/>
  <c r="C249" i="3" s="1"/>
  <c r="C250" i="3" s="1"/>
  <c r="C251" i="3" s="1"/>
  <c r="C252" i="3" s="1"/>
  <c r="C253" i="3" s="1"/>
  <c r="C254" i="3" s="1"/>
  <c r="C255" i="3" s="1"/>
  <c r="C256" i="3" s="1"/>
  <c r="C257" i="3" s="1"/>
  <c r="C258" i="3" s="1"/>
  <c r="C259" i="3" s="1"/>
  <c r="C260" i="3" s="1"/>
  <c r="C261" i="3" s="1"/>
  <c r="C262" i="3" s="1"/>
  <c r="C263" i="3" s="1"/>
  <c r="C264" i="3" s="1"/>
  <c r="C265" i="3" s="1"/>
  <c r="C266" i="3" s="1"/>
  <c r="C267" i="3" s="1"/>
  <c r="C268" i="3" s="1"/>
  <c r="C269" i="3" s="1"/>
  <c r="C270" i="3" s="1"/>
  <c r="C271" i="3" s="1"/>
  <c r="C272" i="3" s="1"/>
  <c r="C273" i="3" s="1"/>
  <c r="C274" i="3" s="1"/>
  <c r="C275" i="3" s="1"/>
  <c r="C276" i="3" s="1"/>
  <c r="C277" i="3" s="1"/>
  <c r="C278" i="3" s="1"/>
  <c r="C279" i="3" s="1"/>
  <c r="C280" i="3" s="1"/>
  <c r="C281" i="3" s="1"/>
  <c r="C282" i="3" s="1"/>
  <c r="C283" i="3" s="1"/>
  <c r="C284" i="3" s="1"/>
  <c r="C285" i="3" s="1"/>
  <c r="C286" i="3" s="1"/>
  <c r="C287" i="3" s="1"/>
  <c r="C288" i="3" s="1"/>
  <c r="C289" i="3" s="1"/>
  <c r="C290" i="3" s="1"/>
  <c r="C291" i="3" s="1"/>
  <c r="C292" i="3" s="1"/>
  <c r="C293" i="3" s="1"/>
  <c r="C294" i="3" s="1"/>
  <c r="C295" i="3" s="1"/>
  <c r="C296" i="3" s="1"/>
  <c r="C297" i="3" s="1"/>
  <c r="C298" i="3" s="1"/>
  <c r="C299" i="3" s="1"/>
  <c r="C300" i="3" s="1"/>
  <c r="C301" i="3" s="1"/>
  <c r="C302" i="3" s="1"/>
  <c r="C303" i="3" s="1"/>
  <c r="C304" i="3" s="1"/>
  <c r="C305" i="3" s="1"/>
  <c r="C306" i="3" s="1"/>
  <c r="C307" i="3" s="1"/>
  <c r="C308" i="3" s="1"/>
  <c r="C309" i="3" s="1"/>
  <c r="C310" i="3" s="1"/>
  <c r="C311" i="3" s="1"/>
  <c r="C312" i="3" s="1"/>
  <c r="C313" i="3" s="1"/>
  <c r="C314" i="3" s="1"/>
  <c r="C315" i="3" s="1"/>
  <c r="C316" i="3" s="1"/>
  <c r="C317" i="3" s="1"/>
  <c r="C318" i="3" s="1"/>
  <c r="C319" i="3" s="1"/>
  <c r="C320" i="3" s="1"/>
  <c r="C321" i="3" s="1"/>
  <c r="C322" i="3" s="1"/>
  <c r="C323" i="3" s="1"/>
  <c r="C324" i="3" s="1"/>
  <c r="C325" i="3" s="1"/>
  <c r="C326" i="3" s="1"/>
  <c r="C327" i="3" s="1"/>
  <c r="C328" i="3" s="1"/>
  <c r="C329" i="3" s="1"/>
  <c r="C330" i="3" s="1"/>
  <c r="C331" i="3" s="1"/>
  <c r="C332" i="3" s="1"/>
  <c r="C333" i="3" s="1"/>
  <c r="C334" i="3" s="1"/>
  <c r="C335" i="3" s="1"/>
  <c r="C336" i="3" s="1"/>
  <c r="C337" i="3" s="1"/>
  <c r="C338" i="3" s="1"/>
  <c r="C339" i="3" s="1"/>
  <c r="C340" i="3" s="1"/>
  <c r="C341" i="3" s="1"/>
  <c r="C342" i="3" s="1"/>
  <c r="C343" i="3" s="1"/>
  <c r="C344" i="3" s="1"/>
  <c r="C345" i="3" s="1"/>
  <c r="C346" i="3" s="1"/>
  <c r="C347" i="3" s="1"/>
  <c r="C348" i="3" s="1"/>
  <c r="C349" i="3" s="1"/>
  <c r="C350" i="3" s="1"/>
  <c r="C351" i="3" s="1"/>
  <c r="C352" i="3" s="1"/>
  <c r="C353" i="3" s="1"/>
  <c r="C354" i="3" s="1"/>
  <c r="C355" i="3" s="1"/>
  <c r="C356" i="3" s="1"/>
  <c r="C357" i="3" s="1"/>
  <c r="C358" i="3" s="1"/>
  <c r="C359" i="3" s="1"/>
  <c r="C360" i="3" s="1"/>
  <c r="C361" i="3" s="1"/>
  <c r="C362" i="3" s="1"/>
  <c r="C363" i="3" s="1"/>
  <c r="C364" i="3" s="1"/>
  <c r="C365" i="3" s="1"/>
  <c r="C366" i="3" s="1"/>
  <c r="C367" i="3" s="1"/>
  <c r="C368" i="3" s="1"/>
  <c r="C369" i="3" s="1"/>
  <c r="C370" i="3" s="1"/>
  <c r="C371" i="3" s="1"/>
  <c r="C372" i="3" s="1"/>
  <c r="C373" i="3" s="1"/>
  <c r="C374" i="3" s="1"/>
  <c r="C375" i="3" s="1"/>
  <c r="C376" i="3" s="1"/>
  <c r="C377" i="3" s="1"/>
  <c r="C378" i="3" s="1"/>
  <c r="C379" i="3" s="1"/>
  <c r="C380" i="3" s="1"/>
  <c r="C381" i="3" s="1"/>
  <c r="C382" i="3" s="1"/>
  <c r="C383" i="3" s="1"/>
  <c r="C384" i="3" s="1"/>
  <c r="C385" i="3" s="1"/>
  <c r="C386" i="3" s="1"/>
  <c r="C387" i="3" s="1"/>
  <c r="C388" i="3" s="1"/>
  <c r="C389" i="3" s="1"/>
  <c r="C390" i="3" s="1"/>
  <c r="C391" i="3" s="1"/>
  <c r="C392" i="3" s="1"/>
  <c r="C393" i="3" s="1"/>
  <c r="C394" i="3" s="1"/>
  <c r="C395" i="3" s="1"/>
  <c r="C396" i="3" s="1"/>
  <c r="C397" i="3" s="1"/>
  <c r="C398" i="3" s="1"/>
  <c r="C399" i="3" s="1"/>
  <c r="C400" i="3" s="1"/>
  <c r="C401" i="3" s="1"/>
  <c r="C402" i="3" s="1"/>
  <c r="C403" i="3" s="1"/>
  <c r="C404" i="3" s="1"/>
  <c r="C405" i="3" s="1"/>
  <c r="C406" i="3" s="1"/>
  <c r="C407" i="3" s="1"/>
  <c r="C408" i="3" s="1"/>
  <c r="C409" i="3" s="1"/>
  <c r="C410" i="3" s="1"/>
  <c r="C411" i="3" s="1"/>
  <c r="C412" i="3" s="1"/>
  <c r="C413" i="3" s="1"/>
  <c r="C414" i="3" s="1"/>
  <c r="C415" i="3" s="1"/>
  <c r="C416" i="3" s="1"/>
  <c r="C417" i="3" s="1"/>
  <c r="C418" i="3" s="1"/>
  <c r="C419" i="3" s="1"/>
  <c r="C420" i="3" s="1"/>
  <c r="C421" i="3" s="1"/>
  <c r="C422" i="3" s="1"/>
  <c r="C423" i="3" s="1"/>
  <c r="C424" i="3" s="1"/>
  <c r="C425" i="3" s="1"/>
  <c r="C426" i="3" s="1"/>
  <c r="C427" i="3" s="1"/>
  <c r="C428" i="3" s="1"/>
  <c r="C429" i="3" s="1"/>
  <c r="C430" i="3" s="1"/>
  <c r="C431" i="3" s="1"/>
  <c r="C432" i="3" s="1"/>
  <c r="C433" i="3" s="1"/>
  <c r="C434" i="3" s="1"/>
  <c r="C435" i="3" s="1"/>
  <c r="C436" i="3" s="1"/>
  <c r="C437" i="3" s="1"/>
  <c r="C438" i="3" s="1"/>
  <c r="C439" i="3" s="1"/>
  <c r="C440" i="3" s="1"/>
  <c r="C441" i="3" s="1"/>
  <c r="C442" i="3" s="1"/>
  <c r="C443" i="3" s="1"/>
  <c r="C444" i="3" s="1"/>
  <c r="C445" i="3" s="1"/>
  <c r="C446" i="3" s="1"/>
  <c r="C447" i="3" s="1"/>
  <c r="C448" i="3" s="1"/>
  <c r="C449" i="3" s="1"/>
  <c r="C450" i="3" s="1"/>
  <c r="C451" i="3" s="1"/>
  <c r="C452" i="3" s="1"/>
  <c r="C453" i="3" s="1"/>
  <c r="C454" i="3" s="1"/>
  <c r="C455" i="3" s="1"/>
  <c r="C456" i="3" s="1"/>
  <c r="C457" i="3" s="1"/>
  <c r="C458" i="3" s="1"/>
  <c r="C459" i="3" s="1"/>
  <c r="C460" i="3" s="1"/>
  <c r="C461" i="3" s="1"/>
  <c r="C462" i="3" s="1"/>
  <c r="C463" i="3" s="1"/>
  <c r="C464" i="3" s="1"/>
  <c r="C465" i="3" s="1"/>
  <c r="C466" i="3" s="1"/>
  <c r="C467" i="3" s="1"/>
  <c r="C468" i="3" s="1"/>
  <c r="C469" i="3" s="1"/>
  <c r="C470" i="3" s="1"/>
  <c r="C471" i="3" s="1"/>
  <c r="C472" i="3" s="1"/>
  <c r="C473" i="3" s="1"/>
  <c r="C474" i="3" s="1"/>
  <c r="C475" i="3" s="1"/>
  <c r="C476" i="3" s="1"/>
  <c r="C477" i="3" s="1"/>
  <c r="C478" i="3" s="1"/>
  <c r="C479" i="3" s="1"/>
  <c r="C480" i="3" s="1"/>
  <c r="C481" i="3" s="1"/>
  <c r="C482" i="3" s="1"/>
  <c r="C483" i="3" s="1"/>
  <c r="C484" i="3" s="1"/>
  <c r="C485" i="3" s="1"/>
  <c r="C486" i="3" s="1"/>
  <c r="C487" i="3" s="1"/>
  <c r="C488" i="3" s="1"/>
  <c r="C489" i="3" s="1"/>
  <c r="C490" i="3" s="1"/>
  <c r="C491" i="3" s="1"/>
  <c r="C492" i="3" s="1"/>
  <c r="C493" i="3" s="1"/>
  <c r="C494" i="3" s="1"/>
  <c r="C495" i="3" s="1"/>
  <c r="C496" i="3" s="1"/>
  <c r="C497" i="3" s="1"/>
  <c r="C498" i="3" s="1"/>
  <c r="C499" i="3" s="1"/>
  <c r="C500" i="3" s="1"/>
  <c r="C501" i="3" s="1"/>
  <c r="C502" i="3" s="1"/>
  <c r="C503" i="3" s="1"/>
  <c r="C504" i="3" s="1"/>
  <c r="C505" i="3" s="1"/>
  <c r="C506" i="3" s="1"/>
  <c r="C507" i="3" s="1"/>
  <c r="C508" i="3" s="1"/>
  <c r="C509" i="3" s="1"/>
  <c r="C510" i="3" s="1"/>
  <c r="C511" i="3" s="1"/>
  <c r="C512" i="3" s="1"/>
  <c r="C513" i="3" s="1"/>
  <c r="C514" i="3" s="1"/>
  <c r="C515" i="3" s="1"/>
  <c r="C516" i="3" s="1"/>
  <c r="C517" i="3" s="1"/>
  <c r="C518" i="3" s="1"/>
  <c r="C519" i="3" s="1"/>
  <c r="C520" i="3" s="1"/>
  <c r="C521" i="3" s="1"/>
  <c r="C522" i="3" s="1"/>
  <c r="C523" i="3" s="1"/>
  <c r="C524" i="3" s="1"/>
  <c r="C525" i="3" s="1"/>
  <c r="C526" i="3" s="1"/>
  <c r="C527" i="3" s="1"/>
  <c r="C528" i="3" s="1"/>
  <c r="C529" i="3" s="1"/>
  <c r="C530" i="3" s="1"/>
  <c r="C531" i="3" s="1"/>
  <c r="C532" i="3" s="1"/>
  <c r="C533" i="3" s="1"/>
  <c r="C534" i="3" s="1"/>
  <c r="C535" i="3" s="1"/>
  <c r="C536" i="3" s="1"/>
  <c r="C537" i="3" s="1"/>
  <c r="C538" i="3" s="1"/>
  <c r="C539" i="3" s="1"/>
  <c r="C540" i="3" s="1"/>
  <c r="C541" i="3" s="1"/>
  <c r="C542" i="3" s="1"/>
  <c r="C543" i="3" s="1"/>
  <c r="C544" i="3" s="1"/>
  <c r="C545" i="3" s="1"/>
  <c r="C546" i="3" s="1"/>
  <c r="C547" i="3" s="1"/>
  <c r="C548" i="3" s="1"/>
  <c r="C549" i="3" s="1"/>
  <c r="C550" i="3" s="1"/>
  <c r="C551" i="3" s="1"/>
  <c r="C552" i="3" s="1"/>
  <c r="C553" i="3" s="1"/>
  <c r="C554" i="3" s="1"/>
  <c r="C555" i="3" s="1"/>
  <c r="C556" i="3" s="1"/>
  <c r="C557" i="3" s="1"/>
  <c r="C558" i="3" s="1"/>
  <c r="C559" i="3" s="1"/>
  <c r="C560" i="3" s="1"/>
  <c r="C561" i="3" s="1"/>
  <c r="C562" i="3" s="1"/>
  <c r="C563" i="3" s="1"/>
  <c r="C564" i="3" s="1"/>
  <c r="C565" i="3" s="1"/>
  <c r="C566" i="3" s="1"/>
  <c r="C567" i="3" s="1"/>
  <c r="C568" i="3" s="1"/>
  <c r="C569" i="3" s="1"/>
  <c r="C570" i="3" s="1"/>
  <c r="C571" i="3" s="1"/>
  <c r="C572" i="3" s="1"/>
  <c r="C573" i="3" s="1"/>
  <c r="C574" i="3" s="1"/>
  <c r="C575" i="3" s="1"/>
  <c r="C576" i="3" s="1"/>
  <c r="C577" i="3" s="1"/>
  <c r="C578" i="3" s="1"/>
  <c r="C579" i="3" s="1"/>
  <c r="C580" i="3" s="1"/>
  <c r="C581" i="3" s="1"/>
  <c r="C582" i="3" s="1"/>
  <c r="C583" i="3" s="1"/>
  <c r="C584" i="3" s="1"/>
  <c r="C585" i="3" s="1"/>
  <c r="C586" i="3" s="1"/>
  <c r="C587" i="3" s="1"/>
  <c r="C588" i="3" s="1"/>
  <c r="C589" i="3" s="1"/>
  <c r="C590" i="3" s="1"/>
  <c r="C591" i="3" s="1"/>
  <c r="C592" i="3" s="1"/>
  <c r="C593" i="3" s="1"/>
  <c r="C594" i="3" s="1"/>
  <c r="C595" i="3" s="1"/>
  <c r="C596" i="3" s="1"/>
  <c r="C597" i="3" s="1"/>
  <c r="C598" i="3" s="1"/>
  <c r="C599" i="3" s="1"/>
  <c r="C600" i="3" s="1"/>
  <c r="C601" i="3" s="1"/>
  <c r="C602" i="3" s="1"/>
  <c r="C603" i="3" s="1"/>
  <c r="C604" i="3" s="1"/>
  <c r="C605" i="3" s="1"/>
  <c r="C606" i="3" s="1"/>
  <c r="C607" i="3" s="1"/>
  <c r="C608" i="3" s="1"/>
  <c r="C609" i="3" s="1"/>
  <c r="C610" i="3" s="1"/>
  <c r="C611" i="3" s="1"/>
  <c r="C612" i="3" s="1"/>
  <c r="C613" i="3" s="1"/>
  <c r="C614" i="3" s="1"/>
  <c r="C615" i="3" s="1"/>
  <c r="C616" i="3" s="1"/>
  <c r="C617" i="3" s="1"/>
  <c r="C618" i="3" s="1"/>
  <c r="C619" i="3" s="1"/>
  <c r="C620" i="3" s="1"/>
  <c r="C621" i="3" s="1"/>
  <c r="C622" i="3" s="1"/>
  <c r="C623" i="3" s="1"/>
  <c r="C624" i="3" s="1"/>
  <c r="C625" i="3" s="1"/>
  <c r="C626" i="3" s="1"/>
  <c r="C627" i="3" s="1"/>
  <c r="C628" i="3" s="1"/>
  <c r="C629" i="3" s="1"/>
  <c r="C630" i="3" s="1"/>
  <c r="C631" i="3" s="1"/>
  <c r="C632" i="3" s="1"/>
  <c r="C633" i="3" s="1"/>
  <c r="C634" i="3" s="1"/>
  <c r="C635" i="3" s="1"/>
  <c r="C636" i="3" s="1"/>
  <c r="C637" i="3" s="1"/>
  <c r="C638" i="3" s="1"/>
  <c r="C639" i="3" s="1"/>
  <c r="C640" i="3" s="1"/>
  <c r="C641" i="3" s="1"/>
  <c r="C642" i="3" s="1"/>
  <c r="C643" i="3" s="1"/>
  <c r="C644" i="3" s="1"/>
  <c r="C645" i="3" s="1"/>
  <c r="C646" i="3" s="1"/>
  <c r="C647" i="3" s="1"/>
  <c r="C648" i="3" s="1"/>
  <c r="C649" i="3" s="1"/>
  <c r="C650" i="3" s="1"/>
  <c r="C651" i="3" s="1"/>
  <c r="C652" i="3" s="1"/>
  <c r="C653" i="3" s="1"/>
  <c r="C654" i="3" s="1"/>
  <c r="C655" i="3" s="1"/>
  <c r="C656" i="3" s="1"/>
  <c r="C657" i="3" s="1"/>
  <c r="C658" i="3" s="1"/>
  <c r="C659" i="3" s="1"/>
  <c r="C660" i="3" s="1"/>
  <c r="C661" i="3" s="1"/>
  <c r="C662" i="3" s="1"/>
  <c r="C663" i="3" s="1"/>
  <c r="C664" i="3" s="1"/>
  <c r="C665" i="3" s="1"/>
  <c r="C666" i="3" s="1"/>
  <c r="C667" i="3" s="1"/>
  <c r="C668" i="3" s="1"/>
  <c r="C669" i="3" s="1"/>
  <c r="C670" i="3" s="1"/>
  <c r="C671" i="3" s="1"/>
  <c r="C672" i="3" s="1"/>
  <c r="C673" i="3" s="1"/>
  <c r="C674" i="3" s="1"/>
  <c r="C675" i="3" s="1"/>
  <c r="C676" i="3" s="1"/>
  <c r="C677" i="3" s="1"/>
  <c r="C678" i="3" s="1"/>
  <c r="C679" i="3" s="1"/>
  <c r="C680" i="3" s="1"/>
  <c r="C681" i="3" s="1"/>
  <c r="C682" i="3" s="1"/>
  <c r="C683" i="3" s="1"/>
  <c r="C684" i="3" s="1"/>
  <c r="C685" i="3" s="1"/>
  <c r="C686" i="3" s="1"/>
  <c r="C687" i="3" s="1"/>
  <c r="C688" i="3" s="1"/>
  <c r="C689" i="3" s="1"/>
  <c r="C690" i="3" s="1"/>
  <c r="C691" i="3" s="1"/>
  <c r="C692" i="3" s="1"/>
  <c r="C693" i="3" s="1"/>
  <c r="C694" i="3" s="1"/>
  <c r="C695" i="3" s="1"/>
  <c r="C696" i="3" s="1"/>
  <c r="C697" i="3" s="1"/>
  <c r="C698" i="3" s="1"/>
  <c r="C699" i="3" s="1"/>
  <c r="C700" i="3" s="1"/>
  <c r="C701" i="3" s="1"/>
  <c r="C702" i="3" s="1"/>
  <c r="C703" i="3" s="1"/>
  <c r="C704" i="3" s="1"/>
  <c r="C705" i="3" s="1"/>
  <c r="C706" i="3" s="1"/>
  <c r="C707" i="3" s="1"/>
  <c r="C708" i="3" s="1"/>
  <c r="C709" i="3" s="1"/>
  <c r="C710" i="3" s="1"/>
  <c r="C711" i="3" s="1"/>
  <c r="C712" i="3" s="1"/>
  <c r="C713" i="3" s="1"/>
  <c r="C714" i="3" s="1"/>
  <c r="C715" i="3" s="1"/>
  <c r="C716" i="3" s="1"/>
  <c r="C717" i="3" s="1"/>
  <c r="C718" i="3" s="1"/>
  <c r="C719" i="3" s="1"/>
  <c r="C720" i="3" s="1"/>
  <c r="C721" i="3" s="1"/>
  <c r="C722" i="3" s="1"/>
  <c r="C723" i="3" s="1"/>
  <c r="C724" i="3" s="1"/>
  <c r="C725" i="3" s="1"/>
  <c r="C726" i="3" s="1"/>
  <c r="C727" i="3" s="1"/>
  <c r="C728" i="3" s="1"/>
  <c r="C729" i="3" s="1"/>
  <c r="C730" i="3" s="1"/>
  <c r="C731" i="3" s="1"/>
  <c r="C732" i="3" s="1"/>
  <c r="C733" i="3" s="1"/>
  <c r="C734" i="3" s="1"/>
  <c r="C735" i="3" s="1"/>
  <c r="C736" i="3" s="1"/>
  <c r="C737" i="3" s="1"/>
  <c r="C738" i="3" s="1"/>
  <c r="C739" i="3" s="1"/>
  <c r="C740" i="3" s="1"/>
  <c r="C741" i="3" s="1"/>
  <c r="C742" i="3" s="1"/>
  <c r="C743" i="3" s="1"/>
  <c r="C744" i="3" s="1"/>
  <c r="C745" i="3" s="1"/>
  <c r="C746" i="3" s="1"/>
  <c r="C747" i="3" s="1"/>
  <c r="C748" i="3" s="1"/>
  <c r="C749" i="3" s="1"/>
  <c r="C750" i="3" s="1"/>
  <c r="C751" i="3" s="1"/>
  <c r="C752" i="3" s="1"/>
  <c r="C753" i="3" s="1"/>
  <c r="C754" i="3" s="1"/>
  <c r="C755" i="3" s="1"/>
  <c r="C756" i="3" s="1"/>
  <c r="C757" i="3" s="1"/>
  <c r="C758" i="3" s="1"/>
  <c r="D35" i="3" l="1"/>
  <c r="E35" i="3" s="1"/>
  <c r="B35" i="3"/>
  <c r="B36" i="3"/>
  <c r="B37" i="3" l="1"/>
  <c r="D24" i="3"/>
  <c r="J35" i="3" s="1"/>
  <c r="D8" i="3"/>
  <c r="D9" i="3" s="1"/>
  <c r="D14" i="3" s="1"/>
  <c r="D7" i="3"/>
  <c r="D12" i="3" s="1"/>
  <c r="G38" i="3" l="1"/>
  <c r="I38" i="3" s="1"/>
  <c r="G42" i="3"/>
  <c r="I42" i="3" s="1"/>
  <c r="G46" i="3"/>
  <c r="I46" i="3" s="1"/>
  <c r="G50" i="3"/>
  <c r="I50" i="3" s="1"/>
  <c r="G54" i="3"/>
  <c r="I54" i="3" s="1"/>
  <c r="G58" i="3"/>
  <c r="I58" i="3" s="1"/>
  <c r="G62" i="3"/>
  <c r="I62" i="3" s="1"/>
  <c r="G66" i="3"/>
  <c r="I66" i="3" s="1"/>
  <c r="G70" i="3"/>
  <c r="I70" i="3" s="1"/>
  <c r="G74" i="3"/>
  <c r="I74" i="3" s="1"/>
  <c r="G78" i="3"/>
  <c r="I78" i="3" s="1"/>
  <c r="G82" i="3"/>
  <c r="I82" i="3" s="1"/>
  <c r="G86" i="3"/>
  <c r="I86" i="3" s="1"/>
  <c r="G90" i="3"/>
  <c r="I90" i="3" s="1"/>
  <c r="G94" i="3"/>
  <c r="I94" i="3" s="1"/>
  <c r="G98" i="3"/>
  <c r="I98" i="3" s="1"/>
  <c r="G102" i="3"/>
  <c r="I102" i="3" s="1"/>
  <c r="G106" i="3"/>
  <c r="I106" i="3" s="1"/>
  <c r="G110" i="3"/>
  <c r="I110" i="3" s="1"/>
  <c r="G114" i="3"/>
  <c r="I114" i="3" s="1"/>
  <c r="G118" i="3"/>
  <c r="I118" i="3" s="1"/>
  <c r="G122" i="3"/>
  <c r="I122" i="3" s="1"/>
  <c r="G126" i="3"/>
  <c r="I126" i="3" s="1"/>
  <c r="G130" i="3"/>
  <c r="I130" i="3" s="1"/>
  <c r="G134" i="3"/>
  <c r="I134" i="3" s="1"/>
  <c r="G138" i="3"/>
  <c r="I138" i="3" s="1"/>
  <c r="G142" i="3"/>
  <c r="I142" i="3" s="1"/>
  <c r="G146" i="3"/>
  <c r="I146" i="3" s="1"/>
  <c r="G150" i="3"/>
  <c r="I150" i="3" s="1"/>
  <c r="G154" i="3"/>
  <c r="I154" i="3" s="1"/>
  <c r="G158" i="3"/>
  <c r="I158" i="3" s="1"/>
  <c r="G162" i="3"/>
  <c r="I162" i="3" s="1"/>
  <c r="G166" i="3"/>
  <c r="I166" i="3" s="1"/>
  <c r="G170" i="3"/>
  <c r="I170" i="3" s="1"/>
  <c r="G174" i="3"/>
  <c r="I174" i="3" s="1"/>
  <c r="G178" i="3"/>
  <c r="I178" i="3" s="1"/>
  <c r="G182" i="3"/>
  <c r="I182" i="3" s="1"/>
  <c r="G186" i="3"/>
  <c r="I186" i="3" s="1"/>
  <c r="G190" i="3"/>
  <c r="I190" i="3" s="1"/>
  <c r="G194" i="3"/>
  <c r="I194" i="3" s="1"/>
  <c r="G198" i="3"/>
  <c r="I198" i="3" s="1"/>
  <c r="G202" i="3"/>
  <c r="I202" i="3" s="1"/>
  <c r="G206" i="3"/>
  <c r="I206" i="3" s="1"/>
  <c r="G210" i="3"/>
  <c r="I210" i="3" s="1"/>
  <c r="G214" i="3"/>
  <c r="I214" i="3" s="1"/>
  <c r="G218" i="3"/>
  <c r="I218" i="3" s="1"/>
  <c r="G222" i="3"/>
  <c r="I222" i="3" s="1"/>
  <c r="G226" i="3"/>
  <c r="I226" i="3" s="1"/>
  <c r="G230" i="3"/>
  <c r="I230" i="3" s="1"/>
  <c r="G234" i="3"/>
  <c r="I234" i="3" s="1"/>
  <c r="G238" i="3"/>
  <c r="I238" i="3" s="1"/>
  <c r="G242" i="3"/>
  <c r="I242" i="3" s="1"/>
  <c r="G246" i="3"/>
  <c r="I246" i="3" s="1"/>
  <c r="G250" i="3"/>
  <c r="I250" i="3" s="1"/>
  <c r="G254" i="3"/>
  <c r="I254" i="3" s="1"/>
  <c r="G258" i="3"/>
  <c r="I258" i="3" s="1"/>
  <c r="G262" i="3"/>
  <c r="I262" i="3" s="1"/>
  <c r="G266" i="3"/>
  <c r="I266" i="3" s="1"/>
  <c r="G270" i="3"/>
  <c r="I270" i="3" s="1"/>
  <c r="G274" i="3"/>
  <c r="I274" i="3" s="1"/>
  <c r="G278" i="3"/>
  <c r="I278" i="3" s="1"/>
  <c r="G282" i="3"/>
  <c r="I282" i="3" s="1"/>
  <c r="G286" i="3"/>
  <c r="I286" i="3" s="1"/>
  <c r="G290" i="3"/>
  <c r="I290" i="3" s="1"/>
  <c r="G294" i="3"/>
  <c r="I294" i="3" s="1"/>
  <c r="G298" i="3"/>
  <c r="I298" i="3" s="1"/>
  <c r="G302" i="3"/>
  <c r="I302" i="3" s="1"/>
  <c r="G306" i="3"/>
  <c r="I306" i="3" s="1"/>
  <c r="G310" i="3"/>
  <c r="I310" i="3" s="1"/>
  <c r="G314" i="3"/>
  <c r="I314" i="3" s="1"/>
  <c r="G318" i="3"/>
  <c r="I318" i="3" s="1"/>
  <c r="G322" i="3"/>
  <c r="I322" i="3" s="1"/>
  <c r="G36" i="3"/>
  <c r="I36" i="3" s="1"/>
  <c r="G40" i="3"/>
  <c r="I40" i="3" s="1"/>
  <c r="G44" i="3"/>
  <c r="I44" i="3" s="1"/>
  <c r="G48" i="3"/>
  <c r="I48" i="3" s="1"/>
  <c r="G52" i="3"/>
  <c r="I52" i="3" s="1"/>
  <c r="G56" i="3"/>
  <c r="I56" i="3" s="1"/>
  <c r="G60" i="3"/>
  <c r="I60" i="3" s="1"/>
  <c r="G64" i="3"/>
  <c r="I64" i="3" s="1"/>
  <c r="G68" i="3"/>
  <c r="I68" i="3" s="1"/>
  <c r="G72" i="3"/>
  <c r="I72" i="3" s="1"/>
  <c r="G76" i="3"/>
  <c r="I76" i="3" s="1"/>
  <c r="G80" i="3"/>
  <c r="I80" i="3" s="1"/>
  <c r="G84" i="3"/>
  <c r="I84" i="3" s="1"/>
  <c r="G88" i="3"/>
  <c r="I88" i="3" s="1"/>
  <c r="G92" i="3"/>
  <c r="I92" i="3" s="1"/>
  <c r="G96" i="3"/>
  <c r="I96" i="3" s="1"/>
  <c r="G100" i="3"/>
  <c r="I100" i="3" s="1"/>
  <c r="G104" i="3"/>
  <c r="I104" i="3" s="1"/>
  <c r="G108" i="3"/>
  <c r="I108" i="3" s="1"/>
  <c r="G112" i="3"/>
  <c r="I112" i="3" s="1"/>
  <c r="G116" i="3"/>
  <c r="I116" i="3" s="1"/>
  <c r="G120" i="3"/>
  <c r="I120" i="3" s="1"/>
  <c r="G124" i="3"/>
  <c r="I124" i="3" s="1"/>
  <c r="G128" i="3"/>
  <c r="I128" i="3" s="1"/>
  <c r="G132" i="3"/>
  <c r="I132" i="3" s="1"/>
  <c r="G136" i="3"/>
  <c r="I136" i="3" s="1"/>
  <c r="G140" i="3"/>
  <c r="I140" i="3" s="1"/>
  <c r="G144" i="3"/>
  <c r="I144" i="3" s="1"/>
  <c r="G148" i="3"/>
  <c r="I148" i="3" s="1"/>
  <c r="G152" i="3"/>
  <c r="I152" i="3" s="1"/>
  <c r="G156" i="3"/>
  <c r="I156" i="3" s="1"/>
  <c r="G160" i="3"/>
  <c r="I160" i="3" s="1"/>
  <c r="G164" i="3"/>
  <c r="I164" i="3" s="1"/>
  <c r="G168" i="3"/>
  <c r="I168" i="3" s="1"/>
  <c r="G172" i="3"/>
  <c r="I172" i="3" s="1"/>
  <c r="G176" i="3"/>
  <c r="I176" i="3" s="1"/>
  <c r="G180" i="3"/>
  <c r="I180" i="3" s="1"/>
  <c r="G184" i="3"/>
  <c r="I184" i="3" s="1"/>
  <c r="G188" i="3"/>
  <c r="I188" i="3" s="1"/>
  <c r="G192" i="3"/>
  <c r="I192" i="3" s="1"/>
  <c r="G196" i="3"/>
  <c r="I196" i="3" s="1"/>
  <c r="G200" i="3"/>
  <c r="I200" i="3" s="1"/>
  <c r="G204" i="3"/>
  <c r="I204" i="3" s="1"/>
  <c r="G208" i="3"/>
  <c r="I208" i="3" s="1"/>
  <c r="G212" i="3"/>
  <c r="I212" i="3" s="1"/>
  <c r="G216" i="3"/>
  <c r="I216" i="3" s="1"/>
  <c r="G220" i="3"/>
  <c r="I220" i="3" s="1"/>
  <c r="G224" i="3"/>
  <c r="I224" i="3" s="1"/>
  <c r="G228" i="3"/>
  <c r="I228" i="3" s="1"/>
  <c r="G232" i="3"/>
  <c r="I232" i="3" s="1"/>
  <c r="G236" i="3"/>
  <c r="I236" i="3" s="1"/>
  <c r="G240" i="3"/>
  <c r="I240" i="3" s="1"/>
  <c r="G244" i="3"/>
  <c r="I244" i="3" s="1"/>
  <c r="G248" i="3"/>
  <c r="I248" i="3" s="1"/>
  <c r="G252" i="3"/>
  <c r="I252" i="3" s="1"/>
  <c r="G256" i="3"/>
  <c r="I256" i="3" s="1"/>
  <c r="G260" i="3"/>
  <c r="I260" i="3" s="1"/>
  <c r="G264" i="3"/>
  <c r="I264" i="3" s="1"/>
  <c r="G268" i="3"/>
  <c r="I268" i="3" s="1"/>
  <c r="G272" i="3"/>
  <c r="I272" i="3" s="1"/>
  <c r="G276" i="3"/>
  <c r="I276" i="3" s="1"/>
  <c r="G280" i="3"/>
  <c r="I280" i="3" s="1"/>
  <c r="G284" i="3"/>
  <c r="I284" i="3" s="1"/>
  <c r="G288" i="3"/>
  <c r="I288" i="3" s="1"/>
  <c r="G292" i="3"/>
  <c r="I292" i="3" s="1"/>
  <c r="G296" i="3"/>
  <c r="I296" i="3" s="1"/>
  <c r="G300" i="3"/>
  <c r="I300" i="3" s="1"/>
  <c r="G304" i="3"/>
  <c r="I304" i="3" s="1"/>
  <c r="G308" i="3"/>
  <c r="I308" i="3" s="1"/>
  <c r="G312" i="3"/>
  <c r="I312" i="3" s="1"/>
  <c r="G316" i="3"/>
  <c r="I316" i="3" s="1"/>
  <c r="G320" i="3"/>
  <c r="I320" i="3" s="1"/>
  <c r="G324" i="3"/>
  <c r="I324" i="3" s="1"/>
  <c r="G328" i="3"/>
  <c r="I328" i="3" s="1"/>
  <c r="G332" i="3"/>
  <c r="I332" i="3" s="1"/>
  <c r="G336" i="3"/>
  <c r="I336" i="3" s="1"/>
  <c r="G340" i="3"/>
  <c r="I340" i="3" s="1"/>
  <c r="G344" i="3"/>
  <c r="I344" i="3" s="1"/>
  <c r="G348" i="3"/>
  <c r="I348" i="3" s="1"/>
  <c r="G352" i="3"/>
  <c r="I352" i="3" s="1"/>
  <c r="G356" i="3"/>
  <c r="I356" i="3" s="1"/>
  <c r="G360" i="3"/>
  <c r="I360" i="3" s="1"/>
  <c r="G364" i="3"/>
  <c r="I364" i="3" s="1"/>
  <c r="G368" i="3"/>
  <c r="I368" i="3" s="1"/>
  <c r="G39" i="3"/>
  <c r="I39" i="3" s="1"/>
  <c r="G47" i="3"/>
  <c r="I47" i="3" s="1"/>
  <c r="G55" i="3"/>
  <c r="I55" i="3" s="1"/>
  <c r="G63" i="3"/>
  <c r="I63" i="3" s="1"/>
  <c r="G71" i="3"/>
  <c r="I71" i="3" s="1"/>
  <c r="G79" i="3"/>
  <c r="I79" i="3" s="1"/>
  <c r="G87" i="3"/>
  <c r="I87" i="3" s="1"/>
  <c r="G95" i="3"/>
  <c r="I95" i="3" s="1"/>
  <c r="G103" i="3"/>
  <c r="I103" i="3" s="1"/>
  <c r="G111" i="3"/>
  <c r="I111" i="3" s="1"/>
  <c r="G119" i="3"/>
  <c r="I119" i="3" s="1"/>
  <c r="G127" i="3"/>
  <c r="I127" i="3" s="1"/>
  <c r="G135" i="3"/>
  <c r="I135" i="3" s="1"/>
  <c r="G143" i="3"/>
  <c r="I143" i="3" s="1"/>
  <c r="G151" i="3"/>
  <c r="I151" i="3" s="1"/>
  <c r="G159" i="3"/>
  <c r="I159" i="3" s="1"/>
  <c r="G167" i="3"/>
  <c r="I167" i="3" s="1"/>
  <c r="G175" i="3"/>
  <c r="I175" i="3" s="1"/>
  <c r="G183" i="3"/>
  <c r="I183" i="3" s="1"/>
  <c r="G191" i="3"/>
  <c r="I191" i="3" s="1"/>
  <c r="G199" i="3"/>
  <c r="I199" i="3" s="1"/>
  <c r="G207" i="3"/>
  <c r="I207" i="3" s="1"/>
  <c r="G215" i="3"/>
  <c r="I215" i="3" s="1"/>
  <c r="G223" i="3"/>
  <c r="I223" i="3" s="1"/>
  <c r="G231" i="3"/>
  <c r="I231" i="3" s="1"/>
  <c r="G239" i="3"/>
  <c r="I239" i="3" s="1"/>
  <c r="G247" i="3"/>
  <c r="I247" i="3" s="1"/>
  <c r="G255" i="3"/>
  <c r="I255" i="3" s="1"/>
  <c r="G263" i="3"/>
  <c r="I263" i="3" s="1"/>
  <c r="G271" i="3"/>
  <c r="I271" i="3" s="1"/>
  <c r="G279" i="3"/>
  <c r="I279" i="3" s="1"/>
  <c r="G287" i="3"/>
  <c r="I287" i="3" s="1"/>
  <c r="G295" i="3"/>
  <c r="I295" i="3" s="1"/>
  <c r="G303" i="3"/>
  <c r="I303" i="3" s="1"/>
  <c r="G311" i="3"/>
  <c r="I311" i="3" s="1"/>
  <c r="G319" i="3"/>
  <c r="I319" i="3" s="1"/>
  <c r="G326" i="3"/>
  <c r="I326" i="3" s="1"/>
  <c r="G331" i="3"/>
  <c r="I331" i="3" s="1"/>
  <c r="G337" i="3"/>
  <c r="I337" i="3" s="1"/>
  <c r="G342" i="3"/>
  <c r="I342" i="3" s="1"/>
  <c r="G347" i="3"/>
  <c r="I347" i="3" s="1"/>
  <c r="G353" i="3"/>
  <c r="I353" i="3" s="1"/>
  <c r="G358" i="3"/>
  <c r="I358" i="3" s="1"/>
  <c r="G363" i="3"/>
  <c r="I363" i="3" s="1"/>
  <c r="G369" i="3"/>
  <c r="I369" i="3" s="1"/>
  <c r="G373" i="3"/>
  <c r="I373" i="3" s="1"/>
  <c r="G377" i="3"/>
  <c r="I377" i="3" s="1"/>
  <c r="G381" i="3"/>
  <c r="I381" i="3" s="1"/>
  <c r="G385" i="3"/>
  <c r="I385" i="3" s="1"/>
  <c r="G389" i="3"/>
  <c r="I389" i="3" s="1"/>
  <c r="G393" i="3"/>
  <c r="I393" i="3" s="1"/>
  <c r="G397" i="3"/>
  <c r="I397" i="3" s="1"/>
  <c r="G401" i="3"/>
  <c r="I401" i="3" s="1"/>
  <c r="G405" i="3"/>
  <c r="I405" i="3" s="1"/>
  <c r="G409" i="3"/>
  <c r="I409" i="3" s="1"/>
  <c r="G413" i="3"/>
  <c r="I413" i="3" s="1"/>
  <c r="G417" i="3"/>
  <c r="I417" i="3" s="1"/>
  <c r="G421" i="3"/>
  <c r="I421" i="3" s="1"/>
  <c r="G425" i="3"/>
  <c r="I425" i="3" s="1"/>
  <c r="G429" i="3"/>
  <c r="I429" i="3" s="1"/>
  <c r="G433" i="3"/>
  <c r="I433" i="3" s="1"/>
  <c r="G437" i="3"/>
  <c r="I437" i="3" s="1"/>
  <c r="G441" i="3"/>
  <c r="I441" i="3" s="1"/>
  <c r="G445" i="3"/>
  <c r="I445" i="3" s="1"/>
  <c r="G449" i="3"/>
  <c r="I449" i="3" s="1"/>
  <c r="G453" i="3"/>
  <c r="I453" i="3" s="1"/>
  <c r="G457" i="3"/>
  <c r="I457" i="3" s="1"/>
  <c r="G461" i="3"/>
  <c r="I461" i="3" s="1"/>
  <c r="G465" i="3"/>
  <c r="I465" i="3" s="1"/>
  <c r="G469" i="3"/>
  <c r="I469" i="3" s="1"/>
  <c r="G473" i="3"/>
  <c r="I473" i="3" s="1"/>
  <c r="G477" i="3"/>
  <c r="I477" i="3" s="1"/>
  <c r="G481" i="3"/>
  <c r="I481" i="3" s="1"/>
  <c r="G485" i="3"/>
  <c r="I485" i="3" s="1"/>
  <c r="G489" i="3"/>
  <c r="I489" i="3" s="1"/>
  <c r="G493" i="3"/>
  <c r="I493" i="3" s="1"/>
  <c r="G497" i="3"/>
  <c r="I497" i="3" s="1"/>
  <c r="G501" i="3"/>
  <c r="I501" i="3" s="1"/>
  <c r="G505" i="3"/>
  <c r="I505" i="3" s="1"/>
  <c r="G509" i="3"/>
  <c r="I509" i="3" s="1"/>
  <c r="G513" i="3"/>
  <c r="I513" i="3" s="1"/>
  <c r="G517" i="3"/>
  <c r="I517" i="3" s="1"/>
  <c r="G521" i="3"/>
  <c r="I521" i="3" s="1"/>
  <c r="G525" i="3"/>
  <c r="I525" i="3" s="1"/>
  <c r="G41" i="3"/>
  <c r="I41" i="3" s="1"/>
  <c r="G49" i="3"/>
  <c r="I49" i="3" s="1"/>
  <c r="G57" i="3"/>
  <c r="I57" i="3" s="1"/>
  <c r="G65" i="3"/>
  <c r="I65" i="3" s="1"/>
  <c r="G73" i="3"/>
  <c r="I73" i="3" s="1"/>
  <c r="G81" i="3"/>
  <c r="I81" i="3" s="1"/>
  <c r="G89" i="3"/>
  <c r="I89" i="3" s="1"/>
  <c r="G97" i="3"/>
  <c r="I97" i="3" s="1"/>
  <c r="G105" i="3"/>
  <c r="I105" i="3" s="1"/>
  <c r="G113" i="3"/>
  <c r="I113" i="3" s="1"/>
  <c r="G121" i="3"/>
  <c r="I121" i="3" s="1"/>
  <c r="G129" i="3"/>
  <c r="I129" i="3" s="1"/>
  <c r="G137" i="3"/>
  <c r="I137" i="3" s="1"/>
  <c r="G145" i="3"/>
  <c r="I145" i="3" s="1"/>
  <c r="G153" i="3"/>
  <c r="I153" i="3" s="1"/>
  <c r="G161" i="3"/>
  <c r="I161" i="3" s="1"/>
  <c r="G169" i="3"/>
  <c r="I169" i="3" s="1"/>
  <c r="G177" i="3"/>
  <c r="I177" i="3" s="1"/>
  <c r="G185" i="3"/>
  <c r="I185" i="3" s="1"/>
  <c r="G193" i="3"/>
  <c r="I193" i="3" s="1"/>
  <c r="G201" i="3"/>
  <c r="I201" i="3" s="1"/>
  <c r="G209" i="3"/>
  <c r="I209" i="3" s="1"/>
  <c r="G217" i="3"/>
  <c r="I217" i="3" s="1"/>
  <c r="G225" i="3"/>
  <c r="I225" i="3" s="1"/>
  <c r="G233" i="3"/>
  <c r="I233" i="3" s="1"/>
  <c r="G241" i="3"/>
  <c r="I241" i="3" s="1"/>
  <c r="G249" i="3"/>
  <c r="I249" i="3" s="1"/>
  <c r="G257" i="3"/>
  <c r="I257" i="3" s="1"/>
  <c r="G265" i="3"/>
  <c r="I265" i="3" s="1"/>
  <c r="G273" i="3"/>
  <c r="I273" i="3" s="1"/>
  <c r="G281" i="3"/>
  <c r="I281" i="3" s="1"/>
  <c r="G289" i="3"/>
  <c r="I289" i="3" s="1"/>
  <c r="G297" i="3"/>
  <c r="I297" i="3" s="1"/>
  <c r="G305" i="3"/>
  <c r="I305" i="3" s="1"/>
  <c r="G313" i="3"/>
  <c r="I313" i="3" s="1"/>
  <c r="G321" i="3"/>
  <c r="I321" i="3" s="1"/>
  <c r="G327" i="3"/>
  <c r="I327" i="3" s="1"/>
  <c r="G333" i="3"/>
  <c r="I333" i="3" s="1"/>
  <c r="G338" i="3"/>
  <c r="I338" i="3" s="1"/>
  <c r="G343" i="3"/>
  <c r="I343" i="3" s="1"/>
  <c r="G349" i="3"/>
  <c r="I349" i="3" s="1"/>
  <c r="G354" i="3"/>
  <c r="I354" i="3" s="1"/>
  <c r="G359" i="3"/>
  <c r="I359" i="3" s="1"/>
  <c r="G365" i="3"/>
  <c r="I365" i="3" s="1"/>
  <c r="G370" i="3"/>
  <c r="I370" i="3" s="1"/>
  <c r="G374" i="3"/>
  <c r="I374" i="3" s="1"/>
  <c r="G378" i="3"/>
  <c r="I378" i="3" s="1"/>
  <c r="G382" i="3"/>
  <c r="I382" i="3" s="1"/>
  <c r="G386" i="3"/>
  <c r="I386" i="3" s="1"/>
  <c r="G390" i="3"/>
  <c r="I390" i="3" s="1"/>
  <c r="G394" i="3"/>
  <c r="I394" i="3" s="1"/>
  <c r="G398" i="3"/>
  <c r="I398" i="3" s="1"/>
  <c r="G402" i="3"/>
  <c r="I402" i="3" s="1"/>
  <c r="G406" i="3"/>
  <c r="I406" i="3" s="1"/>
  <c r="G410" i="3"/>
  <c r="I410" i="3" s="1"/>
  <c r="G414" i="3"/>
  <c r="I414" i="3" s="1"/>
  <c r="G418" i="3"/>
  <c r="I418" i="3" s="1"/>
  <c r="G422" i="3"/>
  <c r="I422" i="3" s="1"/>
  <c r="G426" i="3"/>
  <c r="I426" i="3" s="1"/>
  <c r="G430" i="3"/>
  <c r="I430" i="3" s="1"/>
  <c r="G434" i="3"/>
  <c r="I434" i="3" s="1"/>
  <c r="G438" i="3"/>
  <c r="I438" i="3" s="1"/>
  <c r="G442" i="3"/>
  <c r="I442" i="3" s="1"/>
  <c r="G446" i="3"/>
  <c r="I446" i="3" s="1"/>
  <c r="G450" i="3"/>
  <c r="I450" i="3" s="1"/>
  <c r="G454" i="3"/>
  <c r="I454" i="3" s="1"/>
  <c r="G458" i="3"/>
  <c r="I458" i="3" s="1"/>
  <c r="G462" i="3"/>
  <c r="I462" i="3" s="1"/>
  <c r="G466" i="3"/>
  <c r="I466" i="3" s="1"/>
  <c r="G470" i="3"/>
  <c r="I470" i="3" s="1"/>
  <c r="G474" i="3"/>
  <c r="I474" i="3" s="1"/>
  <c r="G478" i="3"/>
  <c r="I478" i="3" s="1"/>
  <c r="G482" i="3"/>
  <c r="I482" i="3" s="1"/>
  <c r="G486" i="3"/>
  <c r="I486" i="3" s="1"/>
  <c r="G490" i="3"/>
  <c r="I490" i="3" s="1"/>
  <c r="G494" i="3"/>
  <c r="I494" i="3" s="1"/>
  <c r="G498" i="3"/>
  <c r="I498" i="3" s="1"/>
  <c r="G502" i="3"/>
  <c r="I502" i="3" s="1"/>
  <c r="G506" i="3"/>
  <c r="I506" i="3" s="1"/>
  <c r="G510" i="3"/>
  <c r="I510" i="3" s="1"/>
  <c r="G514" i="3"/>
  <c r="I514" i="3" s="1"/>
  <c r="G518" i="3"/>
  <c r="I518" i="3" s="1"/>
  <c r="G522" i="3"/>
  <c r="I522" i="3" s="1"/>
  <c r="G526" i="3"/>
  <c r="I526" i="3" s="1"/>
  <c r="G51" i="3"/>
  <c r="I51" i="3" s="1"/>
  <c r="G67" i="3"/>
  <c r="I67" i="3" s="1"/>
  <c r="G83" i="3"/>
  <c r="I83" i="3" s="1"/>
  <c r="G99" i="3"/>
  <c r="I99" i="3" s="1"/>
  <c r="G115" i="3"/>
  <c r="I115" i="3" s="1"/>
  <c r="G131" i="3"/>
  <c r="I131" i="3" s="1"/>
  <c r="G147" i="3"/>
  <c r="I147" i="3" s="1"/>
  <c r="G163" i="3"/>
  <c r="I163" i="3" s="1"/>
  <c r="G179" i="3"/>
  <c r="I179" i="3" s="1"/>
  <c r="G195" i="3"/>
  <c r="I195" i="3" s="1"/>
  <c r="G211" i="3"/>
  <c r="I211" i="3" s="1"/>
  <c r="G227" i="3"/>
  <c r="I227" i="3" s="1"/>
  <c r="G243" i="3"/>
  <c r="I243" i="3" s="1"/>
  <c r="G259" i="3"/>
  <c r="I259" i="3" s="1"/>
  <c r="G275" i="3"/>
  <c r="I275" i="3" s="1"/>
  <c r="G291" i="3"/>
  <c r="I291" i="3" s="1"/>
  <c r="G307" i="3"/>
  <c r="I307" i="3" s="1"/>
  <c r="G323" i="3"/>
  <c r="I323" i="3" s="1"/>
  <c r="G334" i="3"/>
  <c r="I334" i="3" s="1"/>
  <c r="G345" i="3"/>
  <c r="I345" i="3" s="1"/>
  <c r="G355" i="3"/>
  <c r="I355" i="3" s="1"/>
  <c r="G366" i="3"/>
  <c r="I366" i="3" s="1"/>
  <c r="G375" i="3"/>
  <c r="I375" i="3" s="1"/>
  <c r="G383" i="3"/>
  <c r="I383" i="3" s="1"/>
  <c r="G391" i="3"/>
  <c r="I391" i="3" s="1"/>
  <c r="G399" i="3"/>
  <c r="I399" i="3" s="1"/>
  <c r="G407" i="3"/>
  <c r="I407" i="3" s="1"/>
  <c r="G415" i="3"/>
  <c r="I415" i="3" s="1"/>
  <c r="G423" i="3"/>
  <c r="I423" i="3" s="1"/>
  <c r="G431" i="3"/>
  <c r="I431" i="3" s="1"/>
  <c r="G439" i="3"/>
  <c r="I439" i="3" s="1"/>
  <c r="G447" i="3"/>
  <c r="I447" i="3" s="1"/>
  <c r="G455" i="3"/>
  <c r="I455" i="3" s="1"/>
  <c r="G463" i="3"/>
  <c r="I463" i="3" s="1"/>
  <c r="G471" i="3"/>
  <c r="I471" i="3" s="1"/>
  <c r="G479" i="3"/>
  <c r="I479" i="3" s="1"/>
  <c r="G487" i="3"/>
  <c r="I487" i="3" s="1"/>
  <c r="G495" i="3"/>
  <c r="I495" i="3" s="1"/>
  <c r="G503" i="3"/>
  <c r="I503" i="3" s="1"/>
  <c r="G511" i="3"/>
  <c r="I511" i="3" s="1"/>
  <c r="G519" i="3"/>
  <c r="I519" i="3" s="1"/>
  <c r="G527" i="3"/>
  <c r="I527" i="3" s="1"/>
  <c r="G531" i="3"/>
  <c r="I531" i="3" s="1"/>
  <c r="G535" i="3"/>
  <c r="I535" i="3" s="1"/>
  <c r="G539" i="3"/>
  <c r="I539" i="3" s="1"/>
  <c r="G543" i="3"/>
  <c r="I543" i="3" s="1"/>
  <c r="G547" i="3"/>
  <c r="I547" i="3" s="1"/>
  <c r="G551" i="3"/>
  <c r="I551" i="3" s="1"/>
  <c r="G555" i="3"/>
  <c r="I555" i="3" s="1"/>
  <c r="G559" i="3"/>
  <c r="I559" i="3" s="1"/>
  <c r="G563" i="3"/>
  <c r="I563" i="3" s="1"/>
  <c r="G567" i="3"/>
  <c r="I567" i="3" s="1"/>
  <c r="G571" i="3"/>
  <c r="I571" i="3" s="1"/>
  <c r="G575" i="3"/>
  <c r="I575" i="3" s="1"/>
  <c r="G579" i="3"/>
  <c r="I579" i="3" s="1"/>
  <c r="G583" i="3"/>
  <c r="I583" i="3" s="1"/>
  <c r="G587" i="3"/>
  <c r="I587" i="3" s="1"/>
  <c r="G591" i="3"/>
  <c r="I591" i="3" s="1"/>
  <c r="G595" i="3"/>
  <c r="I595" i="3" s="1"/>
  <c r="G599" i="3"/>
  <c r="I599" i="3" s="1"/>
  <c r="G603" i="3"/>
  <c r="I603" i="3" s="1"/>
  <c r="G607" i="3"/>
  <c r="I607" i="3" s="1"/>
  <c r="G611" i="3"/>
  <c r="I611" i="3" s="1"/>
  <c r="G615" i="3"/>
  <c r="I615" i="3" s="1"/>
  <c r="G619" i="3"/>
  <c r="I619" i="3" s="1"/>
  <c r="G623" i="3"/>
  <c r="I623" i="3" s="1"/>
  <c r="G627" i="3"/>
  <c r="I627" i="3" s="1"/>
  <c r="G631" i="3"/>
  <c r="I631" i="3" s="1"/>
  <c r="G635" i="3"/>
  <c r="I635" i="3" s="1"/>
  <c r="G639" i="3"/>
  <c r="I639" i="3" s="1"/>
  <c r="G643" i="3"/>
  <c r="I643" i="3" s="1"/>
  <c r="G647" i="3"/>
  <c r="I647" i="3" s="1"/>
  <c r="G651" i="3"/>
  <c r="I651" i="3" s="1"/>
  <c r="G655" i="3"/>
  <c r="I655" i="3" s="1"/>
  <c r="G659" i="3"/>
  <c r="I659" i="3" s="1"/>
  <c r="G663" i="3"/>
  <c r="I663" i="3" s="1"/>
  <c r="G667" i="3"/>
  <c r="I667" i="3" s="1"/>
  <c r="G671" i="3"/>
  <c r="I671" i="3" s="1"/>
  <c r="G675" i="3"/>
  <c r="I675" i="3" s="1"/>
  <c r="G679" i="3"/>
  <c r="I679" i="3" s="1"/>
  <c r="G683" i="3"/>
  <c r="I683" i="3" s="1"/>
  <c r="G687" i="3"/>
  <c r="I687" i="3" s="1"/>
  <c r="G691" i="3"/>
  <c r="I691" i="3" s="1"/>
  <c r="G695" i="3"/>
  <c r="I695" i="3" s="1"/>
  <c r="G699" i="3"/>
  <c r="I699" i="3" s="1"/>
  <c r="G37" i="3"/>
  <c r="I37" i="3" s="1"/>
  <c r="G53" i="3"/>
  <c r="I53" i="3" s="1"/>
  <c r="G69" i="3"/>
  <c r="I69" i="3" s="1"/>
  <c r="G85" i="3"/>
  <c r="I85" i="3" s="1"/>
  <c r="G101" i="3"/>
  <c r="I101" i="3" s="1"/>
  <c r="G117" i="3"/>
  <c r="I117" i="3" s="1"/>
  <c r="G133" i="3"/>
  <c r="I133" i="3" s="1"/>
  <c r="G149" i="3"/>
  <c r="I149" i="3" s="1"/>
  <c r="G165" i="3"/>
  <c r="I165" i="3" s="1"/>
  <c r="G181" i="3"/>
  <c r="I181" i="3" s="1"/>
  <c r="G197" i="3"/>
  <c r="I197" i="3" s="1"/>
  <c r="G213" i="3"/>
  <c r="I213" i="3" s="1"/>
  <c r="G229" i="3"/>
  <c r="I229" i="3" s="1"/>
  <c r="G245" i="3"/>
  <c r="I245" i="3" s="1"/>
  <c r="G261" i="3"/>
  <c r="I261" i="3" s="1"/>
  <c r="G277" i="3"/>
  <c r="I277" i="3" s="1"/>
  <c r="G293" i="3"/>
  <c r="I293" i="3" s="1"/>
  <c r="G309" i="3"/>
  <c r="I309" i="3" s="1"/>
  <c r="G325" i="3"/>
  <c r="I325" i="3" s="1"/>
  <c r="G335" i="3"/>
  <c r="I335" i="3" s="1"/>
  <c r="G346" i="3"/>
  <c r="I346" i="3" s="1"/>
  <c r="G357" i="3"/>
  <c r="I357" i="3" s="1"/>
  <c r="G367" i="3"/>
  <c r="I367" i="3" s="1"/>
  <c r="G376" i="3"/>
  <c r="I376" i="3" s="1"/>
  <c r="G384" i="3"/>
  <c r="I384" i="3" s="1"/>
  <c r="G392" i="3"/>
  <c r="I392" i="3" s="1"/>
  <c r="G400" i="3"/>
  <c r="I400" i="3" s="1"/>
  <c r="G408" i="3"/>
  <c r="I408" i="3" s="1"/>
  <c r="G416" i="3"/>
  <c r="I416" i="3" s="1"/>
  <c r="G424" i="3"/>
  <c r="I424" i="3" s="1"/>
  <c r="G432" i="3"/>
  <c r="I432" i="3" s="1"/>
  <c r="G440" i="3"/>
  <c r="I440" i="3" s="1"/>
  <c r="G448" i="3"/>
  <c r="I448" i="3" s="1"/>
  <c r="G456" i="3"/>
  <c r="I456" i="3" s="1"/>
  <c r="G464" i="3"/>
  <c r="I464" i="3" s="1"/>
  <c r="G472" i="3"/>
  <c r="I472" i="3" s="1"/>
  <c r="G480" i="3"/>
  <c r="I480" i="3" s="1"/>
  <c r="G488" i="3"/>
  <c r="I488" i="3" s="1"/>
  <c r="G496" i="3"/>
  <c r="I496" i="3" s="1"/>
  <c r="G504" i="3"/>
  <c r="I504" i="3" s="1"/>
  <c r="G512" i="3"/>
  <c r="I512" i="3" s="1"/>
  <c r="G520" i="3"/>
  <c r="I520" i="3" s="1"/>
  <c r="G528" i="3"/>
  <c r="I528" i="3" s="1"/>
  <c r="G532" i="3"/>
  <c r="I532" i="3" s="1"/>
  <c r="G536" i="3"/>
  <c r="I536" i="3" s="1"/>
  <c r="G540" i="3"/>
  <c r="I540" i="3" s="1"/>
  <c r="G544" i="3"/>
  <c r="I544" i="3" s="1"/>
  <c r="G548" i="3"/>
  <c r="I548" i="3" s="1"/>
  <c r="G552" i="3"/>
  <c r="I552" i="3" s="1"/>
  <c r="G556" i="3"/>
  <c r="I556" i="3" s="1"/>
  <c r="G560" i="3"/>
  <c r="I560" i="3" s="1"/>
  <c r="G564" i="3"/>
  <c r="I564" i="3" s="1"/>
  <c r="G568" i="3"/>
  <c r="I568" i="3" s="1"/>
  <c r="G572" i="3"/>
  <c r="I572" i="3" s="1"/>
  <c r="G576" i="3"/>
  <c r="I576" i="3" s="1"/>
  <c r="G580" i="3"/>
  <c r="I580" i="3" s="1"/>
  <c r="G584" i="3"/>
  <c r="I584" i="3" s="1"/>
  <c r="G588" i="3"/>
  <c r="I588" i="3" s="1"/>
  <c r="G592" i="3"/>
  <c r="I592" i="3" s="1"/>
  <c r="G596" i="3"/>
  <c r="I596" i="3" s="1"/>
  <c r="G600" i="3"/>
  <c r="I600" i="3" s="1"/>
  <c r="G604" i="3"/>
  <c r="I604" i="3" s="1"/>
  <c r="G608" i="3"/>
  <c r="I608" i="3" s="1"/>
  <c r="G612" i="3"/>
  <c r="I612" i="3" s="1"/>
  <c r="G616" i="3"/>
  <c r="I616" i="3" s="1"/>
  <c r="G620" i="3"/>
  <c r="I620" i="3" s="1"/>
  <c r="G624" i="3"/>
  <c r="I624" i="3" s="1"/>
  <c r="G628" i="3"/>
  <c r="I628" i="3" s="1"/>
  <c r="G632" i="3"/>
  <c r="I632" i="3" s="1"/>
  <c r="G636" i="3"/>
  <c r="I636" i="3" s="1"/>
  <c r="G640" i="3"/>
  <c r="I640" i="3" s="1"/>
  <c r="G644" i="3"/>
  <c r="I644" i="3" s="1"/>
  <c r="G648" i="3"/>
  <c r="I648" i="3" s="1"/>
  <c r="G652" i="3"/>
  <c r="I652" i="3" s="1"/>
  <c r="G656" i="3"/>
  <c r="I656" i="3" s="1"/>
  <c r="G660" i="3"/>
  <c r="I660" i="3" s="1"/>
  <c r="G664" i="3"/>
  <c r="I664" i="3" s="1"/>
  <c r="G668" i="3"/>
  <c r="I668" i="3" s="1"/>
  <c r="G672" i="3"/>
  <c r="I672" i="3" s="1"/>
  <c r="G676" i="3"/>
  <c r="I676" i="3" s="1"/>
  <c r="G680" i="3"/>
  <c r="I680" i="3" s="1"/>
  <c r="G684" i="3"/>
  <c r="I684" i="3" s="1"/>
  <c r="G688" i="3"/>
  <c r="I688" i="3" s="1"/>
  <c r="G692" i="3"/>
  <c r="I692" i="3" s="1"/>
  <c r="G696" i="3"/>
  <c r="I696" i="3" s="1"/>
  <c r="G43" i="3"/>
  <c r="I43" i="3" s="1"/>
  <c r="G75" i="3"/>
  <c r="I75" i="3" s="1"/>
  <c r="G107" i="3"/>
  <c r="I107" i="3" s="1"/>
  <c r="G139" i="3"/>
  <c r="I139" i="3" s="1"/>
  <c r="G171" i="3"/>
  <c r="I171" i="3" s="1"/>
  <c r="G203" i="3"/>
  <c r="I203" i="3" s="1"/>
  <c r="G235" i="3"/>
  <c r="I235" i="3" s="1"/>
  <c r="G267" i="3"/>
  <c r="I267" i="3" s="1"/>
  <c r="G299" i="3"/>
  <c r="I299" i="3" s="1"/>
  <c r="G329" i="3"/>
  <c r="I329" i="3" s="1"/>
  <c r="G350" i="3"/>
  <c r="I350" i="3" s="1"/>
  <c r="G371" i="3"/>
  <c r="I371" i="3" s="1"/>
  <c r="G387" i="3"/>
  <c r="I387" i="3" s="1"/>
  <c r="G403" i="3"/>
  <c r="I403" i="3" s="1"/>
  <c r="G419" i="3"/>
  <c r="I419" i="3" s="1"/>
  <c r="G435" i="3"/>
  <c r="I435" i="3" s="1"/>
  <c r="G451" i="3"/>
  <c r="I451" i="3" s="1"/>
  <c r="G467" i="3"/>
  <c r="I467" i="3" s="1"/>
  <c r="G483" i="3"/>
  <c r="I483" i="3" s="1"/>
  <c r="G499" i="3"/>
  <c r="I499" i="3" s="1"/>
  <c r="G515" i="3"/>
  <c r="I515" i="3" s="1"/>
  <c r="G529" i="3"/>
  <c r="I529" i="3" s="1"/>
  <c r="G537" i="3"/>
  <c r="I537" i="3" s="1"/>
  <c r="G545" i="3"/>
  <c r="I545" i="3" s="1"/>
  <c r="G553" i="3"/>
  <c r="I553" i="3" s="1"/>
  <c r="G561" i="3"/>
  <c r="I561" i="3" s="1"/>
  <c r="G569" i="3"/>
  <c r="I569" i="3" s="1"/>
  <c r="G577" i="3"/>
  <c r="I577" i="3" s="1"/>
  <c r="G585" i="3"/>
  <c r="I585" i="3" s="1"/>
  <c r="G593" i="3"/>
  <c r="I593" i="3" s="1"/>
  <c r="G601" i="3"/>
  <c r="I601" i="3" s="1"/>
  <c r="G609" i="3"/>
  <c r="I609" i="3" s="1"/>
  <c r="G617" i="3"/>
  <c r="I617" i="3" s="1"/>
  <c r="G625" i="3"/>
  <c r="I625" i="3" s="1"/>
  <c r="G633" i="3"/>
  <c r="I633" i="3" s="1"/>
  <c r="G641" i="3"/>
  <c r="I641" i="3" s="1"/>
  <c r="G649" i="3"/>
  <c r="I649" i="3" s="1"/>
  <c r="G657" i="3"/>
  <c r="I657" i="3" s="1"/>
  <c r="G665" i="3"/>
  <c r="I665" i="3" s="1"/>
  <c r="G673" i="3"/>
  <c r="I673" i="3" s="1"/>
  <c r="G681" i="3"/>
  <c r="I681" i="3" s="1"/>
  <c r="G689" i="3"/>
  <c r="I689" i="3" s="1"/>
  <c r="G697" i="3"/>
  <c r="I697" i="3" s="1"/>
  <c r="G702" i="3"/>
  <c r="I702" i="3" s="1"/>
  <c r="G706" i="3"/>
  <c r="I706" i="3" s="1"/>
  <c r="G710" i="3"/>
  <c r="I710" i="3" s="1"/>
  <c r="G714" i="3"/>
  <c r="I714" i="3" s="1"/>
  <c r="G718" i="3"/>
  <c r="I718" i="3" s="1"/>
  <c r="G722" i="3"/>
  <c r="I722" i="3" s="1"/>
  <c r="G726" i="3"/>
  <c r="I726" i="3" s="1"/>
  <c r="G730" i="3"/>
  <c r="I730" i="3" s="1"/>
  <c r="G734" i="3"/>
  <c r="I734" i="3" s="1"/>
  <c r="G738" i="3"/>
  <c r="I738" i="3" s="1"/>
  <c r="G742" i="3"/>
  <c r="I742" i="3" s="1"/>
  <c r="G746" i="3"/>
  <c r="I746" i="3" s="1"/>
  <c r="G750" i="3"/>
  <c r="I750" i="3" s="1"/>
  <c r="G754" i="3"/>
  <c r="I754" i="3" s="1"/>
  <c r="G758" i="3"/>
  <c r="I758" i="3" s="1"/>
  <c r="F38" i="3"/>
  <c r="H38" i="3" s="1"/>
  <c r="F42" i="3"/>
  <c r="H42" i="3" s="1"/>
  <c r="F46" i="3"/>
  <c r="H46" i="3" s="1"/>
  <c r="F50" i="3"/>
  <c r="H50" i="3" s="1"/>
  <c r="F54" i="3"/>
  <c r="H54" i="3" s="1"/>
  <c r="F58" i="3"/>
  <c r="H58" i="3" s="1"/>
  <c r="F62" i="3"/>
  <c r="H62" i="3" s="1"/>
  <c r="F66" i="3"/>
  <c r="H66" i="3" s="1"/>
  <c r="F70" i="3"/>
  <c r="H70" i="3" s="1"/>
  <c r="F74" i="3"/>
  <c r="H74" i="3" s="1"/>
  <c r="F78" i="3"/>
  <c r="H78" i="3" s="1"/>
  <c r="F82" i="3"/>
  <c r="H82" i="3" s="1"/>
  <c r="F86" i="3"/>
  <c r="H86" i="3" s="1"/>
  <c r="F90" i="3"/>
  <c r="H90" i="3" s="1"/>
  <c r="F94" i="3"/>
  <c r="H94" i="3" s="1"/>
  <c r="F98" i="3"/>
  <c r="H98" i="3" s="1"/>
  <c r="F102" i="3"/>
  <c r="H102" i="3" s="1"/>
  <c r="F106" i="3"/>
  <c r="H106" i="3" s="1"/>
  <c r="F110" i="3"/>
  <c r="H110" i="3" s="1"/>
  <c r="F114" i="3"/>
  <c r="H114" i="3" s="1"/>
  <c r="F118" i="3"/>
  <c r="H118" i="3" s="1"/>
  <c r="F122" i="3"/>
  <c r="H122" i="3" s="1"/>
  <c r="F126" i="3"/>
  <c r="H126" i="3" s="1"/>
  <c r="F130" i="3"/>
  <c r="H130" i="3" s="1"/>
  <c r="F134" i="3"/>
  <c r="H134" i="3" s="1"/>
  <c r="F138" i="3"/>
  <c r="H138" i="3" s="1"/>
  <c r="F142" i="3"/>
  <c r="H142" i="3" s="1"/>
  <c r="F146" i="3"/>
  <c r="H146" i="3" s="1"/>
  <c r="F150" i="3"/>
  <c r="H150" i="3" s="1"/>
  <c r="F154" i="3"/>
  <c r="H154" i="3" s="1"/>
  <c r="F158" i="3"/>
  <c r="H158" i="3" s="1"/>
  <c r="F162" i="3"/>
  <c r="H162" i="3" s="1"/>
  <c r="F166" i="3"/>
  <c r="H166" i="3" s="1"/>
  <c r="F170" i="3"/>
  <c r="H170" i="3" s="1"/>
  <c r="F174" i="3"/>
  <c r="H174" i="3" s="1"/>
  <c r="F178" i="3"/>
  <c r="H178" i="3" s="1"/>
  <c r="F182" i="3"/>
  <c r="H182" i="3" s="1"/>
  <c r="F186" i="3"/>
  <c r="H186" i="3" s="1"/>
  <c r="F190" i="3"/>
  <c r="H190" i="3" s="1"/>
  <c r="F194" i="3"/>
  <c r="H194" i="3" s="1"/>
  <c r="F198" i="3"/>
  <c r="H198" i="3" s="1"/>
  <c r="F202" i="3"/>
  <c r="H202" i="3" s="1"/>
  <c r="F206" i="3"/>
  <c r="H206" i="3" s="1"/>
  <c r="F210" i="3"/>
  <c r="H210" i="3" s="1"/>
  <c r="F214" i="3"/>
  <c r="H214" i="3" s="1"/>
  <c r="F218" i="3"/>
  <c r="H218" i="3" s="1"/>
  <c r="F222" i="3"/>
  <c r="H222" i="3" s="1"/>
  <c r="F226" i="3"/>
  <c r="H226" i="3" s="1"/>
  <c r="F230" i="3"/>
  <c r="H230" i="3" s="1"/>
  <c r="F234" i="3"/>
  <c r="H234" i="3" s="1"/>
  <c r="F238" i="3"/>
  <c r="H238" i="3" s="1"/>
  <c r="F242" i="3"/>
  <c r="H242" i="3" s="1"/>
  <c r="F246" i="3"/>
  <c r="H246" i="3" s="1"/>
  <c r="F250" i="3"/>
  <c r="H250" i="3" s="1"/>
  <c r="F254" i="3"/>
  <c r="H254" i="3" s="1"/>
  <c r="F258" i="3"/>
  <c r="H258" i="3" s="1"/>
  <c r="F262" i="3"/>
  <c r="H262" i="3" s="1"/>
  <c r="F266" i="3"/>
  <c r="H266" i="3" s="1"/>
  <c r="F270" i="3"/>
  <c r="H270" i="3" s="1"/>
  <c r="F274" i="3"/>
  <c r="H274" i="3" s="1"/>
  <c r="F278" i="3"/>
  <c r="H278" i="3" s="1"/>
  <c r="F282" i="3"/>
  <c r="H282" i="3" s="1"/>
  <c r="F286" i="3"/>
  <c r="H286" i="3" s="1"/>
  <c r="F290" i="3"/>
  <c r="H290" i="3" s="1"/>
  <c r="F294" i="3"/>
  <c r="H294" i="3" s="1"/>
  <c r="F298" i="3"/>
  <c r="H298" i="3" s="1"/>
  <c r="F302" i="3"/>
  <c r="H302" i="3" s="1"/>
  <c r="F306" i="3"/>
  <c r="H306" i="3" s="1"/>
  <c r="F310" i="3"/>
  <c r="H310" i="3" s="1"/>
  <c r="F314" i="3"/>
  <c r="H314" i="3" s="1"/>
  <c r="F318" i="3"/>
  <c r="H318" i="3" s="1"/>
  <c r="F322" i="3"/>
  <c r="H322" i="3" s="1"/>
  <c r="F326" i="3"/>
  <c r="H326" i="3" s="1"/>
  <c r="F330" i="3"/>
  <c r="H330" i="3" s="1"/>
  <c r="F334" i="3"/>
  <c r="H334" i="3" s="1"/>
  <c r="F338" i="3"/>
  <c r="H338" i="3" s="1"/>
  <c r="F342" i="3"/>
  <c r="H342" i="3" s="1"/>
  <c r="F346" i="3"/>
  <c r="H346" i="3" s="1"/>
  <c r="F350" i="3"/>
  <c r="H350" i="3" s="1"/>
  <c r="F354" i="3"/>
  <c r="H354" i="3" s="1"/>
  <c r="F358" i="3"/>
  <c r="H358" i="3" s="1"/>
  <c r="F362" i="3"/>
  <c r="H362" i="3" s="1"/>
  <c r="F366" i="3"/>
  <c r="H366" i="3" s="1"/>
  <c r="F370" i="3"/>
  <c r="H370" i="3" s="1"/>
  <c r="F374" i="3"/>
  <c r="H374" i="3" s="1"/>
  <c r="F378" i="3"/>
  <c r="H378" i="3" s="1"/>
  <c r="F382" i="3"/>
  <c r="H382" i="3" s="1"/>
  <c r="F386" i="3"/>
  <c r="H386" i="3" s="1"/>
  <c r="F390" i="3"/>
  <c r="H390" i="3" s="1"/>
  <c r="F394" i="3"/>
  <c r="H394" i="3" s="1"/>
  <c r="F398" i="3"/>
  <c r="H398" i="3" s="1"/>
  <c r="F402" i="3"/>
  <c r="H402" i="3" s="1"/>
  <c r="F406" i="3"/>
  <c r="H406" i="3" s="1"/>
  <c r="F410" i="3"/>
  <c r="H410" i="3" s="1"/>
  <c r="F414" i="3"/>
  <c r="H414" i="3" s="1"/>
  <c r="F418" i="3"/>
  <c r="H418" i="3" s="1"/>
  <c r="F422" i="3"/>
  <c r="H422" i="3" s="1"/>
  <c r="F426" i="3"/>
  <c r="H426" i="3" s="1"/>
  <c r="F430" i="3"/>
  <c r="H430" i="3" s="1"/>
  <c r="F434" i="3"/>
  <c r="H434" i="3" s="1"/>
  <c r="F438" i="3"/>
  <c r="H438" i="3" s="1"/>
  <c r="F442" i="3"/>
  <c r="H442" i="3" s="1"/>
  <c r="F446" i="3"/>
  <c r="H446" i="3" s="1"/>
  <c r="F450" i="3"/>
  <c r="H450" i="3" s="1"/>
  <c r="F454" i="3"/>
  <c r="H454" i="3" s="1"/>
  <c r="F458" i="3"/>
  <c r="H458" i="3" s="1"/>
  <c r="F462" i="3"/>
  <c r="H462" i="3" s="1"/>
  <c r="F466" i="3"/>
  <c r="H466" i="3" s="1"/>
  <c r="F470" i="3"/>
  <c r="H470" i="3" s="1"/>
  <c r="F474" i="3"/>
  <c r="H474" i="3" s="1"/>
  <c r="F478" i="3"/>
  <c r="H478" i="3" s="1"/>
  <c r="F482" i="3"/>
  <c r="H482" i="3" s="1"/>
  <c r="G45" i="3"/>
  <c r="I45" i="3" s="1"/>
  <c r="G77" i="3"/>
  <c r="I77" i="3" s="1"/>
  <c r="G109" i="3"/>
  <c r="I109" i="3" s="1"/>
  <c r="G141" i="3"/>
  <c r="I141" i="3" s="1"/>
  <c r="G173" i="3"/>
  <c r="I173" i="3" s="1"/>
  <c r="G205" i="3"/>
  <c r="I205" i="3" s="1"/>
  <c r="G237" i="3"/>
  <c r="I237" i="3" s="1"/>
  <c r="G269" i="3"/>
  <c r="I269" i="3" s="1"/>
  <c r="G301" i="3"/>
  <c r="I301" i="3" s="1"/>
  <c r="G330" i="3"/>
  <c r="I330" i="3" s="1"/>
  <c r="G351" i="3"/>
  <c r="I351" i="3" s="1"/>
  <c r="G372" i="3"/>
  <c r="I372" i="3" s="1"/>
  <c r="G388" i="3"/>
  <c r="I388" i="3" s="1"/>
  <c r="G404" i="3"/>
  <c r="I404" i="3" s="1"/>
  <c r="G420" i="3"/>
  <c r="I420" i="3" s="1"/>
  <c r="G436" i="3"/>
  <c r="I436" i="3" s="1"/>
  <c r="G452" i="3"/>
  <c r="I452" i="3" s="1"/>
  <c r="G468" i="3"/>
  <c r="I468" i="3" s="1"/>
  <c r="G484" i="3"/>
  <c r="I484" i="3" s="1"/>
  <c r="G500" i="3"/>
  <c r="I500" i="3" s="1"/>
  <c r="G516" i="3"/>
  <c r="I516" i="3" s="1"/>
  <c r="G530" i="3"/>
  <c r="I530" i="3" s="1"/>
  <c r="G538" i="3"/>
  <c r="I538" i="3" s="1"/>
  <c r="G546" i="3"/>
  <c r="I546" i="3" s="1"/>
  <c r="G554" i="3"/>
  <c r="I554" i="3" s="1"/>
  <c r="G562" i="3"/>
  <c r="I562" i="3" s="1"/>
  <c r="G570" i="3"/>
  <c r="I570" i="3" s="1"/>
  <c r="G578" i="3"/>
  <c r="I578" i="3" s="1"/>
  <c r="G586" i="3"/>
  <c r="I586" i="3" s="1"/>
  <c r="G594" i="3"/>
  <c r="I594" i="3" s="1"/>
  <c r="G602" i="3"/>
  <c r="I602" i="3" s="1"/>
  <c r="G610" i="3"/>
  <c r="I610" i="3" s="1"/>
  <c r="G618" i="3"/>
  <c r="I618" i="3" s="1"/>
  <c r="G626" i="3"/>
  <c r="I626" i="3" s="1"/>
  <c r="G634" i="3"/>
  <c r="I634" i="3" s="1"/>
  <c r="G642" i="3"/>
  <c r="I642" i="3" s="1"/>
  <c r="G650" i="3"/>
  <c r="I650" i="3" s="1"/>
  <c r="G658" i="3"/>
  <c r="I658" i="3" s="1"/>
  <c r="G666" i="3"/>
  <c r="I666" i="3" s="1"/>
  <c r="G674" i="3"/>
  <c r="I674" i="3" s="1"/>
  <c r="G682" i="3"/>
  <c r="I682" i="3" s="1"/>
  <c r="G690" i="3"/>
  <c r="I690" i="3" s="1"/>
  <c r="G698" i="3"/>
  <c r="I698" i="3" s="1"/>
  <c r="G703" i="3"/>
  <c r="I703" i="3" s="1"/>
  <c r="G707" i="3"/>
  <c r="I707" i="3" s="1"/>
  <c r="G711" i="3"/>
  <c r="I711" i="3" s="1"/>
  <c r="G715" i="3"/>
  <c r="I715" i="3" s="1"/>
  <c r="G719" i="3"/>
  <c r="I719" i="3" s="1"/>
  <c r="G723" i="3"/>
  <c r="I723" i="3" s="1"/>
  <c r="G727" i="3"/>
  <c r="I727" i="3" s="1"/>
  <c r="G731" i="3"/>
  <c r="I731" i="3" s="1"/>
  <c r="G735" i="3"/>
  <c r="I735" i="3" s="1"/>
  <c r="G739" i="3"/>
  <c r="I739" i="3" s="1"/>
  <c r="G743" i="3"/>
  <c r="I743" i="3" s="1"/>
  <c r="G747" i="3"/>
  <c r="I747" i="3" s="1"/>
  <c r="G751" i="3"/>
  <c r="I751" i="3" s="1"/>
  <c r="G755" i="3"/>
  <c r="I755" i="3" s="1"/>
  <c r="G35" i="3"/>
  <c r="I35" i="3" s="1"/>
  <c r="F39" i="3"/>
  <c r="H39" i="3" s="1"/>
  <c r="F43" i="3"/>
  <c r="H43" i="3" s="1"/>
  <c r="F47" i="3"/>
  <c r="H47" i="3" s="1"/>
  <c r="F51" i="3"/>
  <c r="H51" i="3" s="1"/>
  <c r="F55" i="3"/>
  <c r="H55" i="3" s="1"/>
  <c r="F59" i="3"/>
  <c r="H59" i="3" s="1"/>
  <c r="F63" i="3"/>
  <c r="H63" i="3" s="1"/>
  <c r="F67" i="3"/>
  <c r="H67" i="3" s="1"/>
  <c r="F71" i="3"/>
  <c r="H71" i="3" s="1"/>
  <c r="F75" i="3"/>
  <c r="H75" i="3" s="1"/>
  <c r="F79" i="3"/>
  <c r="H79" i="3" s="1"/>
  <c r="F83" i="3"/>
  <c r="H83" i="3" s="1"/>
  <c r="F87" i="3"/>
  <c r="H87" i="3" s="1"/>
  <c r="F91" i="3"/>
  <c r="H91" i="3" s="1"/>
  <c r="F95" i="3"/>
  <c r="H95" i="3" s="1"/>
  <c r="F99" i="3"/>
  <c r="H99" i="3" s="1"/>
  <c r="F103" i="3"/>
  <c r="H103" i="3" s="1"/>
  <c r="F107" i="3"/>
  <c r="H107" i="3" s="1"/>
  <c r="F111" i="3"/>
  <c r="H111" i="3" s="1"/>
  <c r="F115" i="3"/>
  <c r="H115" i="3" s="1"/>
  <c r="F119" i="3"/>
  <c r="H119" i="3" s="1"/>
  <c r="F123" i="3"/>
  <c r="H123" i="3" s="1"/>
  <c r="F127" i="3"/>
  <c r="H127" i="3" s="1"/>
  <c r="F131" i="3"/>
  <c r="H131" i="3" s="1"/>
  <c r="F135" i="3"/>
  <c r="H135" i="3" s="1"/>
  <c r="F139" i="3"/>
  <c r="H139" i="3" s="1"/>
  <c r="F143" i="3"/>
  <c r="H143" i="3" s="1"/>
  <c r="F147" i="3"/>
  <c r="H147" i="3" s="1"/>
  <c r="F151" i="3"/>
  <c r="H151" i="3" s="1"/>
  <c r="F155" i="3"/>
  <c r="H155" i="3" s="1"/>
  <c r="F159" i="3"/>
  <c r="H159" i="3" s="1"/>
  <c r="F163" i="3"/>
  <c r="H163" i="3" s="1"/>
  <c r="F167" i="3"/>
  <c r="H167" i="3" s="1"/>
  <c r="F171" i="3"/>
  <c r="H171" i="3" s="1"/>
  <c r="F175" i="3"/>
  <c r="H175" i="3" s="1"/>
  <c r="F179" i="3"/>
  <c r="H179" i="3" s="1"/>
  <c r="F183" i="3"/>
  <c r="H183" i="3" s="1"/>
  <c r="F187" i="3"/>
  <c r="H187" i="3" s="1"/>
  <c r="F191" i="3"/>
  <c r="H191" i="3" s="1"/>
  <c r="F195" i="3"/>
  <c r="H195" i="3" s="1"/>
  <c r="F199" i="3"/>
  <c r="H199" i="3" s="1"/>
  <c r="F203" i="3"/>
  <c r="H203" i="3" s="1"/>
  <c r="F207" i="3"/>
  <c r="H207" i="3" s="1"/>
  <c r="F211" i="3"/>
  <c r="H211" i="3" s="1"/>
  <c r="F215" i="3"/>
  <c r="H215" i="3" s="1"/>
  <c r="F219" i="3"/>
  <c r="H219" i="3" s="1"/>
  <c r="F223" i="3"/>
  <c r="H223" i="3" s="1"/>
  <c r="F227" i="3"/>
  <c r="H227" i="3" s="1"/>
  <c r="F231" i="3"/>
  <c r="H231" i="3" s="1"/>
  <c r="F235" i="3"/>
  <c r="H235" i="3" s="1"/>
  <c r="F239" i="3"/>
  <c r="H239" i="3" s="1"/>
  <c r="F243" i="3"/>
  <c r="H243" i="3" s="1"/>
  <c r="F247" i="3"/>
  <c r="H247" i="3" s="1"/>
  <c r="F251" i="3"/>
  <c r="H251" i="3" s="1"/>
  <c r="F255" i="3"/>
  <c r="H255" i="3" s="1"/>
  <c r="F259" i="3"/>
  <c r="H259" i="3" s="1"/>
  <c r="F263" i="3"/>
  <c r="H263" i="3" s="1"/>
  <c r="F267" i="3"/>
  <c r="H267" i="3" s="1"/>
  <c r="F271" i="3"/>
  <c r="H271" i="3" s="1"/>
  <c r="F275" i="3"/>
  <c r="H275" i="3" s="1"/>
  <c r="F279" i="3"/>
  <c r="H279" i="3" s="1"/>
  <c r="F283" i="3"/>
  <c r="H283" i="3" s="1"/>
  <c r="F287" i="3"/>
  <c r="H287" i="3" s="1"/>
  <c r="F291" i="3"/>
  <c r="H291" i="3" s="1"/>
  <c r="F295" i="3"/>
  <c r="H295" i="3" s="1"/>
  <c r="F299" i="3"/>
  <c r="H299" i="3" s="1"/>
  <c r="F303" i="3"/>
  <c r="H303" i="3" s="1"/>
  <c r="F307" i="3"/>
  <c r="H307" i="3" s="1"/>
  <c r="F311" i="3"/>
  <c r="H311" i="3" s="1"/>
  <c r="F315" i="3"/>
  <c r="H315" i="3" s="1"/>
  <c r="F319" i="3"/>
  <c r="H319" i="3" s="1"/>
  <c r="F323" i="3"/>
  <c r="H323" i="3" s="1"/>
  <c r="F327" i="3"/>
  <c r="H327" i="3" s="1"/>
  <c r="F331" i="3"/>
  <c r="H331" i="3" s="1"/>
  <c r="F335" i="3"/>
  <c r="H335" i="3" s="1"/>
  <c r="F339" i="3"/>
  <c r="H339" i="3" s="1"/>
  <c r="F343" i="3"/>
  <c r="H343" i="3" s="1"/>
  <c r="F347" i="3"/>
  <c r="H347" i="3" s="1"/>
  <c r="F351" i="3"/>
  <c r="H351" i="3" s="1"/>
  <c r="F355" i="3"/>
  <c r="H355" i="3" s="1"/>
  <c r="F359" i="3"/>
  <c r="H359" i="3" s="1"/>
  <c r="F363" i="3"/>
  <c r="H363" i="3" s="1"/>
  <c r="F367" i="3"/>
  <c r="H367" i="3" s="1"/>
  <c r="F371" i="3"/>
  <c r="H371" i="3" s="1"/>
  <c r="F375" i="3"/>
  <c r="H375" i="3" s="1"/>
  <c r="F379" i="3"/>
  <c r="H379" i="3" s="1"/>
  <c r="F383" i="3"/>
  <c r="H383" i="3" s="1"/>
  <c r="F387" i="3"/>
  <c r="H387" i="3" s="1"/>
  <c r="F391" i="3"/>
  <c r="H391" i="3" s="1"/>
  <c r="F395" i="3"/>
  <c r="H395" i="3" s="1"/>
  <c r="F399" i="3"/>
  <c r="H399" i="3" s="1"/>
  <c r="F403" i="3"/>
  <c r="H403" i="3" s="1"/>
  <c r="F407" i="3"/>
  <c r="H407" i="3" s="1"/>
  <c r="F411" i="3"/>
  <c r="H411" i="3" s="1"/>
  <c r="F415" i="3"/>
  <c r="H415" i="3" s="1"/>
  <c r="F419" i="3"/>
  <c r="H419" i="3" s="1"/>
  <c r="F423" i="3"/>
  <c r="H423" i="3" s="1"/>
  <c r="F427" i="3"/>
  <c r="H427" i="3" s="1"/>
  <c r="F431" i="3"/>
  <c r="H431" i="3" s="1"/>
  <c r="F435" i="3"/>
  <c r="H435" i="3" s="1"/>
  <c r="F439" i="3"/>
  <c r="H439" i="3" s="1"/>
  <c r="F443" i="3"/>
  <c r="H443" i="3" s="1"/>
  <c r="F447" i="3"/>
  <c r="H447" i="3" s="1"/>
  <c r="F451" i="3"/>
  <c r="H451" i="3" s="1"/>
  <c r="F455" i="3"/>
  <c r="H455" i="3" s="1"/>
  <c r="F459" i="3"/>
  <c r="H459" i="3" s="1"/>
  <c r="F463" i="3"/>
  <c r="H463" i="3" s="1"/>
  <c r="F467" i="3"/>
  <c r="H467" i="3" s="1"/>
  <c r="F471" i="3"/>
  <c r="H471" i="3" s="1"/>
  <c r="F475" i="3"/>
  <c r="H475" i="3" s="1"/>
  <c r="F479" i="3"/>
  <c r="H479" i="3" s="1"/>
  <c r="F483" i="3"/>
  <c r="H483" i="3" s="1"/>
  <c r="G59" i="3"/>
  <c r="I59" i="3" s="1"/>
  <c r="G123" i="3"/>
  <c r="I123" i="3" s="1"/>
  <c r="G187" i="3"/>
  <c r="I187" i="3" s="1"/>
  <c r="G251" i="3"/>
  <c r="I251" i="3" s="1"/>
  <c r="G315" i="3"/>
  <c r="I315" i="3" s="1"/>
  <c r="G361" i="3"/>
  <c r="I361" i="3" s="1"/>
  <c r="G395" i="3"/>
  <c r="I395" i="3" s="1"/>
  <c r="G427" i="3"/>
  <c r="I427" i="3" s="1"/>
  <c r="G459" i="3"/>
  <c r="I459" i="3" s="1"/>
  <c r="G491" i="3"/>
  <c r="I491" i="3" s="1"/>
  <c r="G523" i="3"/>
  <c r="I523" i="3" s="1"/>
  <c r="G541" i="3"/>
  <c r="I541" i="3" s="1"/>
  <c r="G557" i="3"/>
  <c r="I557" i="3" s="1"/>
  <c r="G573" i="3"/>
  <c r="I573" i="3" s="1"/>
  <c r="G589" i="3"/>
  <c r="I589" i="3" s="1"/>
  <c r="G605" i="3"/>
  <c r="I605" i="3" s="1"/>
  <c r="G621" i="3"/>
  <c r="I621" i="3" s="1"/>
  <c r="G637" i="3"/>
  <c r="I637" i="3" s="1"/>
  <c r="G653" i="3"/>
  <c r="I653" i="3" s="1"/>
  <c r="G669" i="3"/>
  <c r="I669" i="3" s="1"/>
  <c r="G685" i="3"/>
  <c r="I685" i="3" s="1"/>
  <c r="G700" i="3"/>
  <c r="I700" i="3" s="1"/>
  <c r="G708" i="3"/>
  <c r="I708" i="3" s="1"/>
  <c r="G716" i="3"/>
  <c r="I716" i="3" s="1"/>
  <c r="G724" i="3"/>
  <c r="I724" i="3" s="1"/>
  <c r="G732" i="3"/>
  <c r="I732" i="3" s="1"/>
  <c r="G740" i="3"/>
  <c r="I740" i="3" s="1"/>
  <c r="G748" i="3"/>
  <c r="I748" i="3" s="1"/>
  <c r="G756" i="3"/>
  <c r="I756" i="3" s="1"/>
  <c r="F40" i="3"/>
  <c r="H40" i="3" s="1"/>
  <c r="F48" i="3"/>
  <c r="H48" i="3" s="1"/>
  <c r="F56" i="3"/>
  <c r="H56" i="3" s="1"/>
  <c r="F64" i="3"/>
  <c r="H64" i="3" s="1"/>
  <c r="F72" i="3"/>
  <c r="H72" i="3" s="1"/>
  <c r="F80" i="3"/>
  <c r="H80" i="3" s="1"/>
  <c r="F88" i="3"/>
  <c r="H88" i="3" s="1"/>
  <c r="F96" i="3"/>
  <c r="H96" i="3" s="1"/>
  <c r="F104" i="3"/>
  <c r="H104" i="3" s="1"/>
  <c r="F112" i="3"/>
  <c r="H112" i="3" s="1"/>
  <c r="F120" i="3"/>
  <c r="H120" i="3" s="1"/>
  <c r="F128" i="3"/>
  <c r="H128" i="3" s="1"/>
  <c r="F136" i="3"/>
  <c r="H136" i="3" s="1"/>
  <c r="F144" i="3"/>
  <c r="H144" i="3" s="1"/>
  <c r="F152" i="3"/>
  <c r="H152" i="3" s="1"/>
  <c r="F160" i="3"/>
  <c r="H160" i="3" s="1"/>
  <c r="F168" i="3"/>
  <c r="H168" i="3" s="1"/>
  <c r="F176" i="3"/>
  <c r="H176" i="3" s="1"/>
  <c r="F184" i="3"/>
  <c r="H184" i="3" s="1"/>
  <c r="F192" i="3"/>
  <c r="H192" i="3" s="1"/>
  <c r="F200" i="3"/>
  <c r="H200" i="3" s="1"/>
  <c r="F208" i="3"/>
  <c r="H208" i="3" s="1"/>
  <c r="F216" i="3"/>
  <c r="H216" i="3" s="1"/>
  <c r="F224" i="3"/>
  <c r="H224" i="3" s="1"/>
  <c r="F232" i="3"/>
  <c r="H232" i="3" s="1"/>
  <c r="F240" i="3"/>
  <c r="H240" i="3" s="1"/>
  <c r="F248" i="3"/>
  <c r="H248" i="3" s="1"/>
  <c r="F256" i="3"/>
  <c r="H256" i="3" s="1"/>
  <c r="F264" i="3"/>
  <c r="H264" i="3" s="1"/>
  <c r="F272" i="3"/>
  <c r="H272" i="3" s="1"/>
  <c r="F280" i="3"/>
  <c r="H280" i="3" s="1"/>
  <c r="F288" i="3"/>
  <c r="H288" i="3" s="1"/>
  <c r="F296" i="3"/>
  <c r="H296" i="3" s="1"/>
  <c r="F304" i="3"/>
  <c r="H304" i="3" s="1"/>
  <c r="F312" i="3"/>
  <c r="H312" i="3" s="1"/>
  <c r="F320" i="3"/>
  <c r="H320" i="3" s="1"/>
  <c r="F328" i="3"/>
  <c r="H328" i="3" s="1"/>
  <c r="F336" i="3"/>
  <c r="H336" i="3" s="1"/>
  <c r="F344" i="3"/>
  <c r="H344" i="3" s="1"/>
  <c r="F352" i="3"/>
  <c r="H352" i="3" s="1"/>
  <c r="F360" i="3"/>
  <c r="H360" i="3" s="1"/>
  <c r="F368" i="3"/>
  <c r="H368" i="3" s="1"/>
  <c r="F376" i="3"/>
  <c r="H376" i="3" s="1"/>
  <c r="F384" i="3"/>
  <c r="H384" i="3" s="1"/>
  <c r="F392" i="3"/>
  <c r="H392" i="3" s="1"/>
  <c r="F400" i="3"/>
  <c r="H400" i="3" s="1"/>
  <c r="F408" i="3"/>
  <c r="H408" i="3" s="1"/>
  <c r="F416" i="3"/>
  <c r="H416" i="3" s="1"/>
  <c r="F424" i="3"/>
  <c r="H424" i="3" s="1"/>
  <c r="F432" i="3"/>
  <c r="H432" i="3" s="1"/>
  <c r="F440" i="3"/>
  <c r="H440" i="3" s="1"/>
  <c r="F448" i="3"/>
  <c r="H448" i="3" s="1"/>
  <c r="F456" i="3"/>
  <c r="H456" i="3" s="1"/>
  <c r="F464" i="3"/>
  <c r="H464" i="3" s="1"/>
  <c r="F472" i="3"/>
  <c r="H472" i="3" s="1"/>
  <c r="F480" i="3"/>
  <c r="H480" i="3" s="1"/>
  <c r="F486" i="3"/>
  <c r="H486" i="3" s="1"/>
  <c r="F490" i="3"/>
  <c r="H490" i="3" s="1"/>
  <c r="F494" i="3"/>
  <c r="H494" i="3" s="1"/>
  <c r="F498" i="3"/>
  <c r="H498" i="3" s="1"/>
  <c r="F502" i="3"/>
  <c r="H502" i="3" s="1"/>
  <c r="F506" i="3"/>
  <c r="H506" i="3" s="1"/>
  <c r="F510" i="3"/>
  <c r="H510" i="3" s="1"/>
  <c r="F514" i="3"/>
  <c r="H514" i="3" s="1"/>
  <c r="F518" i="3"/>
  <c r="H518" i="3" s="1"/>
  <c r="F522" i="3"/>
  <c r="H522" i="3" s="1"/>
  <c r="F526" i="3"/>
  <c r="H526" i="3" s="1"/>
  <c r="F530" i="3"/>
  <c r="H530" i="3" s="1"/>
  <c r="F534" i="3"/>
  <c r="H534" i="3" s="1"/>
  <c r="F538" i="3"/>
  <c r="H538" i="3" s="1"/>
  <c r="F542" i="3"/>
  <c r="H542" i="3" s="1"/>
  <c r="F546" i="3"/>
  <c r="H546" i="3" s="1"/>
  <c r="F550" i="3"/>
  <c r="H550" i="3" s="1"/>
  <c r="F554" i="3"/>
  <c r="H554" i="3" s="1"/>
  <c r="F558" i="3"/>
  <c r="H558" i="3" s="1"/>
  <c r="F562" i="3"/>
  <c r="H562" i="3" s="1"/>
  <c r="F566" i="3"/>
  <c r="H566" i="3" s="1"/>
  <c r="F570" i="3"/>
  <c r="H570" i="3" s="1"/>
  <c r="F574" i="3"/>
  <c r="H574" i="3" s="1"/>
  <c r="F578" i="3"/>
  <c r="H578" i="3" s="1"/>
  <c r="F582" i="3"/>
  <c r="H582" i="3" s="1"/>
  <c r="F586" i="3"/>
  <c r="H586" i="3" s="1"/>
  <c r="F590" i="3"/>
  <c r="H590" i="3" s="1"/>
  <c r="F594" i="3"/>
  <c r="H594" i="3" s="1"/>
  <c r="F598" i="3"/>
  <c r="H598" i="3" s="1"/>
  <c r="F602" i="3"/>
  <c r="H602" i="3" s="1"/>
  <c r="F606" i="3"/>
  <c r="H606" i="3" s="1"/>
  <c r="F610" i="3"/>
  <c r="H610" i="3" s="1"/>
  <c r="F614" i="3"/>
  <c r="H614" i="3" s="1"/>
  <c r="F618" i="3"/>
  <c r="H618" i="3" s="1"/>
  <c r="F622" i="3"/>
  <c r="H622" i="3" s="1"/>
  <c r="F626" i="3"/>
  <c r="H626" i="3" s="1"/>
  <c r="F630" i="3"/>
  <c r="H630" i="3" s="1"/>
  <c r="F634" i="3"/>
  <c r="H634" i="3" s="1"/>
  <c r="F638" i="3"/>
  <c r="H638" i="3" s="1"/>
  <c r="F642" i="3"/>
  <c r="H642" i="3" s="1"/>
  <c r="F646" i="3"/>
  <c r="H646" i="3" s="1"/>
  <c r="F650" i="3"/>
  <c r="H650" i="3" s="1"/>
  <c r="F654" i="3"/>
  <c r="H654" i="3" s="1"/>
  <c r="F658" i="3"/>
  <c r="H658" i="3" s="1"/>
  <c r="F662" i="3"/>
  <c r="H662" i="3" s="1"/>
  <c r="F666" i="3"/>
  <c r="H666" i="3" s="1"/>
  <c r="F670" i="3"/>
  <c r="H670" i="3" s="1"/>
  <c r="F674" i="3"/>
  <c r="H674" i="3" s="1"/>
  <c r="F678" i="3"/>
  <c r="H678" i="3" s="1"/>
  <c r="F682" i="3"/>
  <c r="H682" i="3" s="1"/>
  <c r="F686" i="3"/>
  <c r="H686" i="3" s="1"/>
  <c r="F690" i="3"/>
  <c r="H690" i="3" s="1"/>
  <c r="F694" i="3"/>
  <c r="H694" i="3" s="1"/>
  <c r="F698" i="3"/>
  <c r="H698" i="3" s="1"/>
  <c r="F702" i="3"/>
  <c r="H702" i="3" s="1"/>
  <c r="F706" i="3"/>
  <c r="H706" i="3" s="1"/>
  <c r="F710" i="3"/>
  <c r="H710" i="3" s="1"/>
  <c r="F714" i="3"/>
  <c r="H714" i="3" s="1"/>
  <c r="F718" i="3"/>
  <c r="H718" i="3" s="1"/>
  <c r="F722" i="3"/>
  <c r="H722" i="3" s="1"/>
  <c r="F726" i="3"/>
  <c r="H726" i="3" s="1"/>
  <c r="F730" i="3"/>
  <c r="H730" i="3" s="1"/>
  <c r="F734" i="3"/>
  <c r="H734" i="3" s="1"/>
  <c r="F738" i="3"/>
  <c r="H738" i="3" s="1"/>
  <c r="F742" i="3"/>
  <c r="H742" i="3" s="1"/>
  <c r="F746" i="3"/>
  <c r="H746" i="3" s="1"/>
  <c r="F750" i="3"/>
  <c r="H750" i="3" s="1"/>
  <c r="F754" i="3"/>
  <c r="H754" i="3" s="1"/>
  <c r="F758" i="3"/>
  <c r="H758" i="3" s="1"/>
  <c r="G155" i="3"/>
  <c r="I155" i="3" s="1"/>
  <c r="G219" i="3"/>
  <c r="I219" i="3" s="1"/>
  <c r="G283" i="3"/>
  <c r="I283" i="3" s="1"/>
  <c r="G379" i="3"/>
  <c r="I379" i="3" s="1"/>
  <c r="G443" i="3"/>
  <c r="I443" i="3" s="1"/>
  <c r="G507" i="3"/>
  <c r="I507" i="3" s="1"/>
  <c r="G549" i="3"/>
  <c r="I549" i="3" s="1"/>
  <c r="G581" i="3"/>
  <c r="I581" i="3" s="1"/>
  <c r="G613" i="3"/>
  <c r="I613" i="3" s="1"/>
  <c r="G645" i="3"/>
  <c r="I645" i="3" s="1"/>
  <c r="G677" i="3"/>
  <c r="I677" i="3" s="1"/>
  <c r="G704" i="3"/>
  <c r="I704" i="3" s="1"/>
  <c r="G720" i="3"/>
  <c r="I720" i="3" s="1"/>
  <c r="G736" i="3"/>
  <c r="I736" i="3" s="1"/>
  <c r="G752" i="3"/>
  <c r="I752" i="3" s="1"/>
  <c r="F44" i="3"/>
  <c r="H44" i="3" s="1"/>
  <c r="F60" i="3"/>
  <c r="H60" i="3" s="1"/>
  <c r="F76" i="3"/>
  <c r="H76" i="3" s="1"/>
  <c r="G61" i="3"/>
  <c r="I61" i="3" s="1"/>
  <c r="G125" i="3"/>
  <c r="I125" i="3" s="1"/>
  <c r="G189" i="3"/>
  <c r="I189" i="3" s="1"/>
  <c r="G253" i="3"/>
  <c r="I253" i="3" s="1"/>
  <c r="G317" i="3"/>
  <c r="I317" i="3" s="1"/>
  <c r="G362" i="3"/>
  <c r="I362" i="3" s="1"/>
  <c r="G396" i="3"/>
  <c r="I396" i="3" s="1"/>
  <c r="G428" i="3"/>
  <c r="I428" i="3" s="1"/>
  <c r="G460" i="3"/>
  <c r="I460" i="3" s="1"/>
  <c r="G492" i="3"/>
  <c r="I492" i="3" s="1"/>
  <c r="G524" i="3"/>
  <c r="I524" i="3" s="1"/>
  <c r="G542" i="3"/>
  <c r="I542" i="3" s="1"/>
  <c r="G558" i="3"/>
  <c r="I558" i="3" s="1"/>
  <c r="G574" i="3"/>
  <c r="I574" i="3" s="1"/>
  <c r="G590" i="3"/>
  <c r="I590" i="3" s="1"/>
  <c r="G606" i="3"/>
  <c r="I606" i="3" s="1"/>
  <c r="G622" i="3"/>
  <c r="I622" i="3" s="1"/>
  <c r="G638" i="3"/>
  <c r="I638" i="3" s="1"/>
  <c r="G654" i="3"/>
  <c r="I654" i="3" s="1"/>
  <c r="G670" i="3"/>
  <c r="I670" i="3" s="1"/>
  <c r="G686" i="3"/>
  <c r="I686" i="3" s="1"/>
  <c r="G701" i="3"/>
  <c r="I701" i="3" s="1"/>
  <c r="G709" i="3"/>
  <c r="I709" i="3" s="1"/>
  <c r="G717" i="3"/>
  <c r="I717" i="3" s="1"/>
  <c r="G725" i="3"/>
  <c r="I725" i="3" s="1"/>
  <c r="G733" i="3"/>
  <c r="I733" i="3" s="1"/>
  <c r="G741" i="3"/>
  <c r="I741" i="3" s="1"/>
  <c r="G749" i="3"/>
  <c r="I749" i="3" s="1"/>
  <c r="G757" i="3"/>
  <c r="I757" i="3" s="1"/>
  <c r="F41" i="3"/>
  <c r="H41" i="3" s="1"/>
  <c r="F49" i="3"/>
  <c r="H49" i="3" s="1"/>
  <c r="F57" i="3"/>
  <c r="H57" i="3" s="1"/>
  <c r="F65" i="3"/>
  <c r="H65" i="3" s="1"/>
  <c r="F73" i="3"/>
  <c r="H73" i="3" s="1"/>
  <c r="F81" i="3"/>
  <c r="H81" i="3" s="1"/>
  <c r="F89" i="3"/>
  <c r="H89" i="3" s="1"/>
  <c r="F97" i="3"/>
  <c r="H97" i="3" s="1"/>
  <c r="F105" i="3"/>
  <c r="H105" i="3" s="1"/>
  <c r="F113" i="3"/>
  <c r="H113" i="3" s="1"/>
  <c r="F121" i="3"/>
  <c r="H121" i="3" s="1"/>
  <c r="F129" i="3"/>
  <c r="H129" i="3" s="1"/>
  <c r="F137" i="3"/>
  <c r="H137" i="3" s="1"/>
  <c r="F145" i="3"/>
  <c r="H145" i="3" s="1"/>
  <c r="F153" i="3"/>
  <c r="H153" i="3" s="1"/>
  <c r="F161" i="3"/>
  <c r="H161" i="3" s="1"/>
  <c r="F169" i="3"/>
  <c r="H169" i="3" s="1"/>
  <c r="F177" i="3"/>
  <c r="H177" i="3" s="1"/>
  <c r="F185" i="3"/>
  <c r="H185" i="3" s="1"/>
  <c r="F193" i="3"/>
  <c r="H193" i="3" s="1"/>
  <c r="F201" i="3"/>
  <c r="H201" i="3" s="1"/>
  <c r="F209" i="3"/>
  <c r="H209" i="3" s="1"/>
  <c r="F217" i="3"/>
  <c r="H217" i="3" s="1"/>
  <c r="F225" i="3"/>
  <c r="H225" i="3" s="1"/>
  <c r="F233" i="3"/>
  <c r="H233" i="3" s="1"/>
  <c r="F241" i="3"/>
  <c r="H241" i="3" s="1"/>
  <c r="F249" i="3"/>
  <c r="H249" i="3" s="1"/>
  <c r="F257" i="3"/>
  <c r="H257" i="3" s="1"/>
  <c r="F265" i="3"/>
  <c r="H265" i="3" s="1"/>
  <c r="F273" i="3"/>
  <c r="H273" i="3" s="1"/>
  <c r="F281" i="3"/>
  <c r="H281" i="3" s="1"/>
  <c r="F289" i="3"/>
  <c r="H289" i="3" s="1"/>
  <c r="F297" i="3"/>
  <c r="H297" i="3" s="1"/>
  <c r="F305" i="3"/>
  <c r="H305" i="3" s="1"/>
  <c r="F313" i="3"/>
  <c r="H313" i="3" s="1"/>
  <c r="F321" i="3"/>
  <c r="H321" i="3" s="1"/>
  <c r="F329" i="3"/>
  <c r="H329" i="3" s="1"/>
  <c r="F337" i="3"/>
  <c r="H337" i="3" s="1"/>
  <c r="F345" i="3"/>
  <c r="H345" i="3" s="1"/>
  <c r="F353" i="3"/>
  <c r="H353" i="3" s="1"/>
  <c r="F361" i="3"/>
  <c r="H361" i="3" s="1"/>
  <c r="F369" i="3"/>
  <c r="H369" i="3" s="1"/>
  <c r="F377" i="3"/>
  <c r="H377" i="3" s="1"/>
  <c r="F385" i="3"/>
  <c r="H385" i="3" s="1"/>
  <c r="F393" i="3"/>
  <c r="H393" i="3" s="1"/>
  <c r="F401" i="3"/>
  <c r="H401" i="3" s="1"/>
  <c r="F409" i="3"/>
  <c r="H409" i="3" s="1"/>
  <c r="F417" i="3"/>
  <c r="H417" i="3" s="1"/>
  <c r="F425" i="3"/>
  <c r="H425" i="3" s="1"/>
  <c r="F433" i="3"/>
  <c r="H433" i="3" s="1"/>
  <c r="F441" i="3"/>
  <c r="H441" i="3" s="1"/>
  <c r="F449" i="3"/>
  <c r="H449" i="3" s="1"/>
  <c r="F457" i="3"/>
  <c r="H457" i="3" s="1"/>
  <c r="F465" i="3"/>
  <c r="H465" i="3" s="1"/>
  <c r="F473" i="3"/>
  <c r="H473" i="3" s="1"/>
  <c r="F481" i="3"/>
  <c r="H481" i="3" s="1"/>
  <c r="F487" i="3"/>
  <c r="H487" i="3" s="1"/>
  <c r="F491" i="3"/>
  <c r="H491" i="3" s="1"/>
  <c r="F495" i="3"/>
  <c r="H495" i="3" s="1"/>
  <c r="F499" i="3"/>
  <c r="H499" i="3" s="1"/>
  <c r="F503" i="3"/>
  <c r="H503" i="3" s="1"/>
  <c r="F507" i="3"/>
  <c r="H507" i="3" s="1"/>
  <c r="F511" i="3"/>
  <c r="H511" i="3" s="1"/>
  <c r="F515" i="3"/>
  <c r="H515" i="3" s="1"/>
  <c r="F519" i="3"/>
  <c r="H519" i="3" s="1"/>
  <c r="F523" i="3"/>
  <c r="H523" i="3" s="1"/>
  <c r="F527" i="3"/>
  <c r="H527" i="3" s="1"/>
  <c r="F531" i="3"/>
  <c r="H531" i="3" s="1"/>
  <c r="F535" i="3"/>
  <c r="H535" i="3" s="1"/>
  <c r="F539" i="3"/>
  <c r="H539" i="3" s="1"/>
  <c r="F543" i="3"/>
  <c r="H543" i="3" s="1"/>
  <c r="F547" i="3"/>
  <c r="H547" i="3" s="1"/>
  <c r="F551" i="3"/>
  <c r="H551" i="3" s="1"/>
  <c r="F555" i="3"/>
  <c r="H555" i="3" s="1"/>
  <c r="F559" i="3"/>
  <c r="H559" i="3" s="1"/>
  <c r="F563" i="3"/>
  <c r="H563" i="3" s="1"/>
  <c r="F567" i="3"/>
  <c r="H567" i="3" s="1"/>
  <c r="F571" i="3"/>
  <c r="H571" i="3" s="1"/>
  <c r="F575" i="3"/>
  <c r="H575" i="3" s="1"/>
  <c r="F579" i="3"/>
  <c r="H579" i="3" s="1"/>
  <c r="F583" i="3"/>
  <c r="H583" i="3" s="1"/>
  <c r="F587" i="3"/>
  <c r="H587" i="3" s="1"/>
  <c r="F591" i="3"/>
  <c r="H591" i="3" s="1"/>
  <c r="F595" i="3"/>
  <c r="H595" i="3" s="1"/>
  <c r="F599" i="3"/>
  <c r="H599" i="3" s="1"/>
  <c r="F603" i="3"/>
  <c r="H603" i="3" s="1"/>
  <c r="F607" i="3"/>
  <c r="H607" i="3" s="1"/>
  <c r="F611" i="3"/>
  <c r="H611" i="3" s="1"/>
  <c r="F615" i="3"/>
  <c r="H615" i="3" s="1"/>
  <c r="F619" i="3"/>
  <c r="H619" i="3" s="1"/>
  <c r="F623" i="3"/>
  <c r="H623" i="3" s="1"/>
  <c r="F627" i="3"/>
  <c r="H627" i="3" s="1"/>
  <c r="F631" i="3"/>
  <c r="H631" i="3" s="1"/>
  <c r="F635" i="3"/>
  <c r="H635" i="3" s="1"/>
  <c r="F639" i="3"/>
  <c r="H639" i="3" s="1"/>
  <c r="F643" i="3"/>
  <c r="H643" i="3" s="1"/>
  <c r="F647" i="3"/>
  <c r="H647" i="3" s="1"/>
  <c r="F651" i="3"/>
  <c r="H651" i="3" s="1"/>
  <c r="F655" i="3"/>
  <c r="H655" i="3" s="1"/>
  <c r="F659" i="3"/>
  <c r="H659" i="3" s="1"/>
  <c r="F663" i="3"/>
  <c r="H663" i="3" s="1"/>
  <c r="F667" i="3"/>
  <c r="H667" i="3" s="1"/>
  <c r="F671" i="3"/>
  <c r="H671" i="3" s="1"/>
  <c r="F675" i="3"/>
  <c r="H675" i="3" s="1"/>
  <c r="F679" i="3"/>
  <c r="H679" i="3" s="1"/>
  <c r="F683" i="3"/>
  <c r="H683" i="3" s="1"/>
  <c r="F687" i="3"/>
  <c r="H687" i="3" s="1"/>
  <c r="F691" i="3"/>
  <c r="H691" i="3" s="1"/>
  <c r="F695" i="3"/>
  <c r="H695" i="3" s="1"/>
  <c r="F699" i="3"/>
  <c r="H699" i="3" s="1"/>
  <c r="F703" i="3"/>
  <c r="H703" i="3" s="1"/>
  <c r="F707" i="3"/>
  <c r="H707" i="3" s="1"/>
  <c r="F711" i="3"/>
  <c r="H711" i="3" s="1"/>
  <c r="F715" i="3"/>
  <c r="H715" i="3" s="1"/>
  <c r="F719" i="3"/>
  <c r="H719" i="3" s="1"/>
  <c r="F723" i="3"/>
  <c r="H723" i="3" s="1"/>
  <c r="F727" i="3"/>
  <c r="H727" i="3" s="1"/>
  <c r="F731" i="3"/>
  <c r="H731" i="3" s="1"/>
  <c r="F735" i="3"/>
  <c r="H735" i="3" s="1"/>
  <c r="F739" i="3"/>
  <c r="H739" i="3" s="1"/>
  <c r="F743" i="3"/>
  <c r="H743" i="3" s="1"/>
  <c r="F747" i="3"/>
  <c r="H747" i="3" s="1"/>
  <c r="F751" i="3"/>
  <c r="H751" i="3" s="1"/>
  <c r="F755" i="3"/>
  <c r="H755" i="3" s="1"/>
  <c r="F35" i="3"/>
  <c r="H35" i="3" s="1"/>
  <c r="G91" i="3"/>
  <c r="I91" i="3" s="1"/>
  <c r="G339" i="3"/>
  <c r="I339" i="3" s="1"/>
  <c r="G411" i="3"/>
  <c r="I411" i="3" s="1"/>
  <c r="G475" i="3"/>
  <c r="I475" i="3" s="1"/>
  <c r="G533" i="3"/>
  <c r="I533" i="3" s="1"/>
  <c r="G565" i="3"/>
  <c r="I565" i="3" s="1"/>
  <c r="G597" i="3"/>
  <c r="I597" i="3" s="1"/>
  <c r="G629" i="3"/>
  <c r="I629" i="3" s="1"/>
  <c r="G661" i="3"/>
  <c r="I661" i="3" s="1"/>
  <c r="G693" i="3"/>
  <c r="I693" i="3" s="1"/>
  <c r="G712" i="3"/>
  <c r="I712" i="3" s="1"/>
  <c r="G728" i="3"/>
  <c r="I728" i="3" s="1"/>
  <c r="G744" i="3"/>
  <c r="I744" i="3" s="1"/>
  <c r="F36" i="3"/>
  <c r="H36" i="3" s="1"/>
  <c r="F52" i="3"/>
  <c r="H52" i="3" s="1"/>
  <c r="F68" i="3"/>
  <c r="H68" i="3" s="1"/>
  <c r="G93" i="3"/>
  <c r="I93" i="3" s="1"/>
  <c r="G341" i="3"/>
  <c r="I341" i="3" s="1"/>
  <c r="G476" i="3"/>
  <c r="I476" i="3" s="1"/>
  <c r="G566" i="3"/>
  <c r="I566" i="3" s="1"/>
  <c r="G630" i="3"/>
  <c r="I630" i="3" s="1"/>
  <c r="G694" i="3"/>
  <c r="I694" i="3" s="1"/>
  <c r="G729" i="3"/>
  <c r="I729" i="3" s="1"/>
  <c r="F37" i="3"/>
  <c r="H37" i="3" s="1"/>
  <c r="F69" i="3"/>
  <c r="H69" i="3" s="1"/>
  <c r="F92" i="3"/>
  <c r="H92" i="3" s="1"/>
  <c r="F108" i="3"/>
  <c r="H108" i="3" s="1"/>
  <c r="F124" i="3"/>
  <c r="H124" i="3" s="1"/>
  <c r="F140" i="3"/>
  <c r="H140" i="3" s="1"/>
  <c r="F156" i="3"/>
  <c r="H156" i="3" s="1"/>
  <c r="F172" i="3"/>
  <c r="H172" i="3" s="1"/>
  <c r="F188" i="3"/>
  <c r="H188" i="3" s="1"/>
  <c r="F204" i="3"/>
  <c r="H204" i="3" s="1"/>
  <c r="F220" i="3"/>
  <c r="H220" i="3" s="1"/>
  <c r="F236" i="3"/>
  <c r="H236" i="3" s="1"/>
  <c r="F252" i="3"/>
  <c r="H252" i="3" s="1"/>
  <c r="F268" i="3"/>
  <c r="H268" i="3" s="1"/>
  <c r="F284" i="3"/>
  <c r="H284" i="3" s="1"/>
  <c r="F300" i="3"/>
  <c r="H300" i="3" s="1"/>
  <c r="F316" i="3"/>
  <c r="H316" i="3" s="1"/>
  <c r="F332" i="3"/>
  <c r="H332" i="3" s="1"/>
  <c r="F348" i="3"/>
  <c r="H348" i="3" s="1"/>
  <c r="F364" i="3"/>
  <c r="H364" i="3" s="1"/>
  <c r="F380" i="3"/>
  <c r="H380" i="3" s="1"/>
  <c r="F396" i="3"/>
  <c r="H396" i="3" s="1"/>
  <c r="F412" i="3"/>
  <c r="H412" i="3" s="1"/>
  <c r="F428" i="3"/>
  <c r="H428" i="3" s="1"/>
  <c r="F444" i="3"/>
  <c r="H444" i="3" s="1"/>
  <c r="F460" i="3"/>
  <c r="H460" i="3" s="1"/>
  <c r="F476" i="3"/>
  <c r="H476" i="3" s="1"/>
  <c r="F488" i="3"/>
  <c r="H488" i="3" s="1"/>
  <c r="F496" i="3"/>
  <c r="H496" i="3" s="1"/>
  <c r="F504" i="3"/>
  <c r="H504" i="3" s="1"/>
  <c r="F512" i="3"/>
  <c r="H512" i="3" s="1"/>
  <c r="F520" i="3"/>
  <c r="H520" i="3" s="1"/>
  <c r="F528" i="3"/>
  <c r="H528" i="3" s="1"/>
  <c r="F536" i="3"/>
  <c r="H536" i="3" s="1"/>
  <c r="F544" i="3"/>
  <c r="H544" i="3" s="1"/>
  <c r="F552" i="3"/>
  <c r="H552" i="3" s="1"/>
  <c r="F560" i="3"/>
  <c r="H560" i="3" s="1"/>
  <c r="F568" i="3"/>
  <c r="H568" i="3" s="1"/>
  <c r="F576" i="3"/>
  <c r="H576" i="3" s="1"/>
  <c r="F584" i="3"/>
  <c r="H584" i="3" s="1"/>
  <c r="F592" i="3"/>
  <c r="H592" i="3" s="1"/>
  <c r="F600" i="3"/>
  <c r="H600" i="3" s="1"/>
  <c r="F608" i="3"/>
  <c r="H608" i="3" s="1"/>
  <c r="F616" i="3"/>
  <c r="H616" i="3" s="1"/>
  <c r="F624" i="3"/>
  <c r="H624" i="3" s="1"/>
  <c r="F632" i="3"/>
  <c r="H632" i="3" s="1"/>
  <c r="F640" i="3"/>
  <c r="H640" i="3" s="1"/>
  <c r="F648" i="3"/>
  <c r="H648" i="3" s="1"/>
  <c r="F656" i="3"/>
  <c r="H656" i="3" s="1"/>
  <c r="F664" i="3"/>
  <c r="H664" i="3" s="1"/>
  <c r="F672" i="3"/>
  <c r="H672" i="3" s="1"/>
  <c r="F680" i="3"/>
  <c r="H680" i="3" s="1"/>
  <c r="F688" i="3"/>
  <c r="H688" i="3" s="1"/>
  <c r="F696" i="3"/>
  <c r="H696" i="3" s="1"/>
  <c r="F704" i="3"/>
  <c r="H704" i="3" s="1"/>
  <c r="F712" i="3"/>
  <c r="H712" i="3" s="1"/>
  <c r="F720" i="3"/>
  <c r="H720" i="3" s="1"/>
  <c r="F728" i="3"/>
  <c r="H728" i="3" s="1"/>
  <c r="F736" i="3"/>
  <c r="H736" i="3" s="1"/>
  <c r="F744" i="3"/>
  <c r="H744" i="3" s="1"/>
  <c r="F752" i="3"/>
  <c r="H752" i="3" s="1"/>
  <c r="G157" i="3"/>
  <c r="I157" i="3" s="1"/>
  <c r="G380" i="3"/>
  <c r="I380" i="3" s="1"/>
  <c r="G508" i="3"/>
  <c r="I508" i="3" s="1"/>
  <c r="G582" i="3"/>
  <c r="I582" i="3" s="1"/>
  <c r="G646" i="3"/>
  <c r="I646" i="3" s="1"/>
  <c r="G705" i="3"/>
  <c r="I705" i="3" s="1"/>
  <c r="G737" i="3"/>
  <c r="I737" i="3" s="1"/>
  <c r="F45" i="3"/>
  <c r="H45" i="3" s="1"/>
  <c r="F77" i="3"/>
  <c r="H77" i="3" s="1"/>
  <c r="F93" i="3"/>
  <c r="H93" i="3" s="1"/>
  <c r="F109" i="3"/>
  <c r="H109" i="3" s="1"/>
  <c r="F125" i="3"/>
  <c r="H125" i="3" s="1"/>
  <c r="F141" i="3"/>
  <c r="H141" i="3" s="1"/>
  <c r="F157" i="3"/>
  <c r="H157" i="3" s="1"/>
  <c r="F173" i="3"/>
  <c r="H173" i="3" s="1"/>
  <c r="F189" i="3"/>
  <c r="H189" i="3" s="1"/>
  <c r="F205" i="3"/>
  <c r="H205" i="3" s="1"/>
  <c r="F221" i="3"/>
  <c r="H221" i="3" s="1"/>
  <c r="F237" i="3"/>
  <c r="H237" i="3" s="1"/>
  <c r="F253" i="3"/>
  <c r="H253" i="3" s="1"/>
  <c r="F269" i="3"/>
  <c r="H269" i="3" s="1"/>
  <c r="F285" i="3"/>
  <c r="H285" i="3" s="1"/>
  <c r="F301" i="3"/>
  <c r="H301" i="3" s="1"/>
  <c r="F317" i="3"/>
  <c r="H317" i="3" s="1"/>
  <c r="F333" i="3"/>
  <c r="H333" i="3" s="1"/>
  <c r="F349" i="3"/>
  <c r="H349" i="3" s="1"/>
  <c r="F365" i="3"/>
  <c r="H365" i="3" s="1"/>
  <c r="F381" i="3"/>
  <c r="H381" i="3" s="1"/>
  <c r="F397" i="3"/>
  <c r="H397" i="3" s="1"/>
  <c r="F413" i="3"/>
  <c r="H413" i="3" s="1"/>
  <c r="F429" i="3"/>
  <c r="H429" i="3" s="1"/>
  <c r="F445" i="3"/>
  <c r="H445" i="3" s="1"/>
  <c r="F461" i="3"/>
  <c r="H461" i="3" s="1"/>
  <c r="F477" i="3"/>
  <c r="H477" i="3" s="1"/>
  <c r="F489" i="3"/>
  <c r="H489" i="3" s="1"/>
  <c r="F497" i="3"/>
  <c r="H497" i="3" s="1"/>
  <c r="F505" i="3"/>
  <c r="H505" i="3" s="1"/>
  <c r="F513" i="3"/>
  <c r="H513" i="3" s="1"/>
  <c r="F521" i="3"/>
  <c r="H521" i="3" s="1"/>
  <c r="F529" i="3"/>
  <c r="H529" i="3" s="1"/>
  <c r="F537" i="3"/>
  <c r="H537" i="3" s="1"/>
  <c r="F553" i="3"/>
  <c r="H553" i="3" s="1"/>
  <c r="F569" i="3"/>
  <c r="H569" i="3" s="1"/>
  <c r="F585" i="3"/>
  <c r="H585" i="3" s="1"/>
  <c r="F601" i="3"/>
  <c r="H601" i="3" s="1"/>
  <c r="F617" i="3"/>
  <c r="H617" i="3" s="1"/>
  <c r="F633" i="3"/>
  <c r="H633" i="3" s="1"/>
  <c r="F649" i="3"/>
  <c r="H649" i="3" s="1"/>
  <c r="F665" i="3"/>
  <c r="H665" i="3" s="1"/>
  <c r="F681" i="3"/>
  <c r="H681" i="3" s="1"/>
  <c r="F697" i="3"/>
  <c r="H697" i="3" s="1"/>
  <c r="F713" i="3"/>
  <c r="H713" i="3" s="1"/>
  <c r="F729" i="3"/>
  <c r="H729" i="3" s="1"/>
  <c r="F745" i="3"/>
  <c r="H745" i="3" s="1"/>
  <c r="G221" i="3"/>
  <c r="I221" i="3" s="1"/>
  <c r="G412" i="3"/>
  <c r="I412" i="3" s="1"/>
  <c r="G534" i="3"/>
  <c r="I534" i="3" s="1"/>
  <c r="G598" i="3"/>
  <c r="I598" i="3" s="1"/>
  <c r="G662" i="3"/>
  <c r="I662" i="3" s="1"/>
  <c r="G713" i="3"/>
  <c r="I713" i="3" s="1"/>
  <c r="G745" i="3"/>
  <c r="I745" i="3" s="1"/>
  <c r="F53" i="3"/>
  <c r="H53" i="3" s="1"/>
  <c r="F84" i="3"/>
  <c r="H84" i="3" s="1"/>
  <c r="F100" i="3"/>
  <c r="H100" i="3" s="1"/>
  <c r="F116" i="3"/>
  <c r="H116" i="3" s="1"/>
  <c r="F132" i="3"/>
  <c r="H132" i="3" s="1"/>
  <c r="F148" i="3"/>
  <c r="H148" i="3" s="1"/>
  <c r="F164" i="3"/>
  <c r="H164" i="3" s="1"/>
  <c r="F180" i="3"/>
  <c r="H180" i="3" s="1"/>
  <c r="F196" i="3"/>
  <c r="H196" i="3" s="1"/>
  <c r="F212" i="3"/>
  <c r="H212" i="3" s="1"/>
  <c r="F228" i="3"/>
  <c r="H228" i="3" s="1"/>
  <c r="F244" i="3"/>
  <c r="H244" i="3" s="1"/>
  <c r="F260" i="3"/>
  <c r="H260" i="3" s="1"/>
  <c r="F276" i="3"/>
  <c r="H276" i="3" s="1"/>
  <c r="F292" i="3"/>
  <c r="H292" i="3" s="1"/>
  <c r="F308" i="3"/>
  <c r="H308" i="3" s="1"/>
  <c r="F324" i="3"/>
  <c r="H324" i="3" s="1"/>
  <c r="F340" i="3"/>
  <c r="H340" i="3" s="1"/>
  <c r="F356" i="3"/>
  <c r="H356" i="3" s="1"/>
  <c r="F372" i="3"/>
  <c r="H372" i="3" s="1"/>
  <c r="F388" i="3"/>
  <c r="H388" i="3" s="1"/>
  <c r="F404" i="3"/>
  <c r="H404" i="3" s="1"/>
  <c r="F420" i="3"/>
  <c r="H420" i="3" s="1"/>
  <c r="F436" i="3"/>
  <c r="H436" i="3" s="1"/>
  <c r="F452" i="3"/>
  <c r="H452" i="3" s="1"/>
  <c r="F468" i="3"/>
  <c r="H468" i="3" s="1"/>
  <c r="F484" i="3"/>
  <c r="H484" i="3" s="1"/>
  <c r="F492" i="3"/>
  <c r="H492" i="3" s="1"/>
  <c r="F500" i="3"/>
  <c r="H500" i="3" s="1"/>
  <c r="F508" i="3"/>
  <c r="H508" i="3" s="1"/>
  <c r="F516" i="3"/>
  <c r="H516" i="3" s="1"/>
  <c r="F524" i="3"/>
  <c r="H524" i="3" s="1"/>
  <c r="F532" i="3"/>
  <c r="H532" i="3" s="1"/>
  <c r="F540" i="3"/>
  <c r="H540" i="3" s="1"/>
  <c r="F548" i="3"/>
  <c r="H548" i="3" s="1"/>
  <c r="F556" i="3"/>
  <c r="H556" i="3" s="1"/>
  <c r="F564" i="3"/>
  <c r="H564" i="3" s="1"/>
  <c r="F572" i="3"/>
  <c r="H572" i="3" s="1"/>
  <c r="F580" i="3"/>
  <c r="H580" i="3" s="1"/>
  <c r="F588" i="3"/>
  <c r="H588" i="3" s="1"/>
  <c r="F596" i="3"/>
  <c r="H596" i="3" s="1"/>
  <c r="F604" i="3"/>
  <c r="H604" i="3" s="1"/>
  <c r="F612" i="3"/>
  <c r="H612" i="3" s="1"/>
  <c r="F620" i="3"/>
  <c r="H620" i="3" s="1"/>
  <c r="F628" i="3"/>
  <c r="H628" i="3" s="1"/>
  <c r="F636" i="3"/>
  <c r="H636" i="3" s="1"/>
  <c r="F644" i="3"/>
  <c r="H644" i="3" s="1"/>
  <c r="F652" i="3"/>
  <c r="H652" i="3" s="1"/>
  <c r="F660" i="3"/>
  <c r="H660" i="3" s="1"/>
  <c r="F668" i="3"/>
  <c r="H668" i="3" s="1"/>
  <c r="F676" i="3"/>
  <c r="H676" i="3" s="1"/>
  <c r="F684" i="3"/>
  <c r="H684" i="3" s="1"/>
  <c r="F692" i="3"/>
  <c r="H692" i="3" s="1"/>
  <c r="F700" i="3"/>
  <c r="H700" i="3" s="1"/>
  <c r="F708" i="3"/>
  <c r="H708" i="3" s="1"/>
  <c r="F716" i="3"/>
  <c r="H716" i="3" s="1"/>
  <c r="F724" i="3"/>
  <c r="H724" i="3" s="1"/>
  <c r="F732" i="3"/>
  <c r="H732" i="3" s="1"/>
  <c r="F740" i="3"/>
  <c r="H740" i="3" s="1"/>
  <c r="F748" i="3"/>
  <c r="H748" i="3" s="1"/>
  <c r="F756" i="3"/>
  <c r="H756" i="3" s="1"/>
  <c r="G285" i="3"/>
  <c r="I285" i="3" s="1"/>
  <c r="G444" i="3"/>
  <c r="I444" i="3" s="1"/>
  <c r="G550" i="3"/>
  <c r="I550" i="3" s="1"/>
  <c r="G614" i="3"/>
  <c r="I614" i="3" s="1"/>
  <c r="G678" i="3"/>
  <c r="I678" i="3" s="1"/>
  <c r="G721" i="3"/>
  <c r="I721" i="3" s="1"/>
  <c r="G753" i="3"/>
  <c r="I753" i="3" s="1"/>
  <c r="F61" i="3"/>
  <c r="H61" i="3" s="1"/>
  <c r="F85" i="3"/>
  <c r="H85" i="3" s="1"/>
  <c r="F101" i="3"/>
  <c r="H101" i="3" s="1"/>
  <c r="F117" i="3"/>
  <c r="H117" i="3" s="1"/>
  <c r="F133" i="3"/>
  <c r="H133" i="3" s="1"/>
  <c r="F149" i="3"/>
  <c r="H149" i="3" s="1"/>
  <c r="F165" i="3"/>
  <c r="H165" i="3" s="1"/>
  <c r="F181" i="3"/>
  <c r="H181" i="3" s="1"/>
  <c r="F197" i="3"/>
  <c r="H197" i="3" s="1"/>
  <c r="F213" i="3"/>
  <c r="H213" i="3" s="1"/>
  <c r="F229" i="3"/>
  <c r="H229" i="3" s="1"/>
  <c r="F245" i="3"/>
  <c r="H245" i="3" s="1"/>
  <c r="F261" i="3"/>
  <c r="H261" i="3" s="1"/>
  <c r="F277" i="3"/>
  <c r="H277" i="3" s="1"/>
  <c r="F293" i="3"/>
  <c r="H293" i="3" s="1"/>
  <c r="F309" i="3"/>
  <c r="H309" i="3" s="1"/>
  <c r="F325" i="3"/>
  <c r="H325" i="3" s="1"/>
  <c r="F341" i="3"/>
  <c r="H341" i="3" s="1"/>
  <c r="F357" i="3"/>
  <c r="H357" i="3" s="1"/>
  <c r="F373" i="3"/>
  <c r="H373" i="3" s="1"/>
  <c r="F389" i="3"/>
  <c r="H389" i="3" s="1"/>
  <c r="F405" i="3"/>
  <c r="H405" i="3" s="1"/>
  <c r="F421" i="3"/>
  <c r="H421" i="3" s="1"/>
  <c r="F437" i="3"/>
  <c r="H437" i="3" s="1"/>
  <c r="F453" i="3"/>
  <c r="H453" i="3" s="1"/>
  <c r="F469" i="3"/>
  <c r="H469" i="3" s="1"/>
  <c r="F485" i="3"/>
  <c r="H485" i="3" s="1"/>
  <c r="F493" i="3"/>
  <c r="H493" i="3" s="1"/>
  <c r="F501" i="3"/>
  <c r="H501" i="3" s="1"/>
  <c r="F509" i="3"/>
  <c r="H509" i="3" s="1"/>
  <c r="F517" i="3"/>
  <c r="H517" i="3" s="1"/>
  <c r="F525" i="3"/>
  <c r="H525" i="3" s="1"/>
  <c r="F533" i="3"/>
  <c r="H533" i="3" s="1"/>
  <c r="F541" i="3"/>
  <c r="H541" i="3" s="1"/>
  <c r="F549" i="3"/>
  <c r="H549" i="3" s="1"/>
  <c r="F557" i="3"/>
  <c r="H557" i="3" s="1"/>
  <c r="F565" i="3"/>
  <c r="H565" i="3" s="1"/>
  <c r="F573" i="3"/>
  <c r="H573" i="3" s="1"/>
  <c r="F581" i="3"/>
  <c r="H581" i="3" s="1"/>
  <c r="F589" i="3"/>
  <c r="H589" i="3" s="1"/>
  <c r="F597" i="3"/>
  <c r="H597" i="3" s="1"/>
  <c r="F605" i="3"/>
  <c r="H605" i="3" s="1"/>
  <c r="F613" i="3"/>
  <c r="H613" i="3" s="1"/>
  <c r="F621" i="3"/>
  <c r="H621" i="3" s="1"/>
  <c r="F629" i="3"/>
  <c r="H629" i="3" s="1"/>
  <c r="F637" i="3"/>
  <c r="H637" i="3" s="1"/>
  <c r="F645" i="3"/>
  <c r="H645" i="3" s="1"/>
  <c r="F653" i="3"/>
  <c r="H653" i="3" s="1"/>
  <c r="F661" i="3"/>
  <c r="H661" i="3" s="1"/>
  <c r="F669" i="3"/>
  <c r="H669" i="3" s="1"/>
  <c r="F677" i="3"/>
  <c r="H677" i="3" s="1"/>
  <c r="F685" i="3"/>
  <c r="H685" i="3" s="1"/>
  <c r="F693" i="3"/>
  <c r="H693" i="3" s="1"/>
  <c r="F701" i="3"/>
  <c r="H701" i="3" s="1"/>
  <c r="F709" i="3"/>
  <c r="H709" i="3" s="1"/>
  <c r="F717" i="3"/>
  <c r="H717" i="3" s="1"/>
  <c r="F725" i="3"/>
  <c r="H725" i="3" s="1"/>
  <c r="F733" i="3"/>
  <c r="H733" i="3" s="1"/>
  <c r="F741" i="3"/>
  <c r="H741" i="3" s="1"/>
  <c r="F749" i="3"/>
  <c r="H749" i="3" s="1"/>
  <c r="F757" i="3"/>
  <c r="H757" i="3" s="1"/>
  <c r="F545" i="3"/>
  <c r="H545" i="3" s="1"/>
  <c r="F561" i="3"/>
  <c r="H561" i="3" s="1"/>
  <c r="F577" i="3"/>
  <c r="H577" i="3" s="1"/>
  <c r="F593" i="3"/>
  <c r="H593" i="3" s="1"/>
  <c r="F609" i="3"/>
  <c r="H609" i="3" s="1"/>
  <c r="F625" i="3"/>
  <c r="H625" i="3" s="1"/>
  <c r="F641" i="3"/>
  <c r="H641" i="3" s="1"/>
  <c r="F657" i="3"/>
  <c r="H657" i="3" s="1"/>
  <c r="F673" i="3"/>
  <c r="H673" i="3" s="1"/>
  <c r="F689" i="3"/>
  <c r="H689" i="3" s="1"/>
  <c r="F705" i="3"/>
  <c r="H705" i="3" s="1"/>
  <c r="F721" i="3"/>
  <c r="H721" i="3" s="1"/>
  <c r="F737" i="3"/>
  <c r="H737" i="3" s="1"/>
  <c r="F753" i="3"/>
  <c r="H753" i="3" s="1"/>
  <c r="D13" i="3"/>
  <c r="D18" i="3"/>
  <c r="L35" i="3"/>
  <c r="B38" i="3"/>
  <c r="M35" i="3" l="1"/>
  <c r="D36" i="3" s="1"/>
  <c r="K35" i="3"/>
  <c r="E36" i="3" s="1"/>
  <c r="B39" i="3"/>
  <c r="B40" i="3"/>
  <c r="J36" i="3" l="1"/>
  <c r="L36" i="3"/>
  <c r="M36" i="3" s="1"/>
  <c r="D37" i="3" s="1"/>
  <c r="B41" i="3"/>
  <c r="K36" i="3" l="1"/>
  <c r="E37" i="3" s="1"/>
  <c r="B42" i="3"/>
  <c r="J37" i="3" l="1"/>
  <c r="L37" i="3"/>
  <c r="B43" i="3"/>
  <c r="K37" i="3" l="1"/>
  <c r="E38" i="3" s="1"/>
  <c r="M37" i="3"/>
  <c r="D38" i="3" s="1"/>
  <c r="B44" i="3"/>
  <c r="J38" i="3" l="1"/>
  <c r="L38" i="3"/>
  <c r="M38" i="3" s="1"/>
  <c r="D39" i="3" s="1"/>
  <c r="B45" i="3"/>
  <c r="K38" i="3" l="1"/>
  <c r="E39" i="3" s="1"/>
  <c r="B46" i="3"/>
  <c r="J39" i="3" l="1"/>
  <c r="L39" i="3"/>
  <c r="M39" i="3" s="1"/>
  <c r="D40" i="3" s="1"/>
  <c r="B47" i="3"/>
  <c r="K39" i="3" l="1"/>
  <c r="E40" i="3" s="1"/>
  <c r="B48" i="3"/>
  <c r="J40" i="3" l="1"/>
  <c r="L40" i="3"/>
  <c r="M40" i="3" s="1"/>
  <c r="D41" i="3" s="1"/>
  <c r="B49" i="3"/>
  <c r="K40" i="3" l="1"/>
  <c r="E41" i="3" s="1"/>
  <c r="B50" i="3"/>
  <c r="J41" i="3" l="1"/>
  <c r="L41" i="3"/>
  <c r="M41" i="3" s="1"/>
  <c r="D42" i="3" s="1"/>
  <c r="B51" i="3"/>
  <c r="K41" i="3" l="1"/>
  <c r="E42" i="3" s="1"/>
  <c r="B52" i="3"/>
  <c r="J42" i="3" l="1"/>
  <c r="L42" i="3"/>
  <c r="M42" i="3" s="1"/>
  <c r="D43" i="3" s="1"/>
  <c r="B53" i="3"/>
  <c r="K42" i="3" l="1"/>
  <c r="E43" i="3" s="1"/>
  <c r="B54" i="3"/>
  <c r="J43" i="3" l="1"/>
  <c r="L43" i="3"/>
  <c r="M43" i="3" s="1"/>
  <c r="D44" i="3" s="1"/>
  <c r="B55" i="3"/>
  <c r="K43" i="3" l="1"/>
  <c r="E44" i="3" s="1"/>
  <c r="B56" i="3"/>
  <c r="J44" i="3" l="1"/>
  <c r="L44" i="3"/>
  <c r="M44" i="3" s="1"/>
  <c r="D45" i="3" s="1"/>
  <c r="B57" i="3"/>
  <c r="K44" i="3" l="1"/>
  <c r="E45" i="3" s="1"/>
  <c r="B58" i="3"/>
  <c r="J45" i="3" l="1"/>
  <c r="L45" i="3"/>
  <c r="M45" i="3" s="1"/>
  <c r="D46" i="3" s="1"/>
  <c r="B59" i="3"/>
  <c r="K45" i="3" l="1"/>
  <c r="E46" i="3" s="1"/>
  <c r="B60" i="3"/>
  <c r="L46" i="3" l="1"/>
  <c r="M46" i="3" s="1"/>
  <c r="D47" i="3" s="1"/>
  <c r="J46" i="3"/>
  <c r="K46" i="3" s="1"/>
  <c r="E47" i="3" s="1"/>
  <c r="L47" i="3" s="1"/>
  <c r="M47" i="3" s="1"/>
  <c r="D48" i="3" s="1"/>
  <c r="J47" i="3"/>
  <c r="B61" i="3"/>
  <c r="K47" i="3" l="1"/>
  <c r="E48" i="3" s="1"/>
  <c r="B62" i="3"/>
  <c r="J48" i="3" l="1"/>
  <c r="L48" i="3"/>
  <c r="M48" i="3" s="1"/>
  <c r="D49" i="3" s="1"/>
  <c r="B63" i="3"/>
  <c r="K48" i="3" l="1"/>
  <c r="E49" i="3" s="1"/>
  <c r="B64" i="3"/>
  <c r="L49" i="3" l="1"/>
  <c r="M49" i="3" s="1"/>
  <c r="D50" i="3" s="1"/>
  <c r="J49" i="3"/>
  <c r="B65" i="3"/>
  <c r="K49" i="3" l="1"/>
  <c r="E50" i="3" s="1"/>
  <c r="J50" i="3" s="1"/>
  <c r="B66" i="3"/>
  <c r="L50" i="3" l="1"/>
  <c r="M50" i="3" s="1"/>
  <c r="D51" i="3" s="1"/>
  <c r="B67" i="3"/>
  <c r="K50" i="3" l="1"/>
  <c r="E51" i="3" s="1"/>
  <c r="J51" i="3" s="1"/>
  <c r="B68" i="3"/>
  <c r="L51" i="3" l="1"/>
  <c r="M51" i="3" s="1"/>
  <c r="D52" i="3" s="1"/>
  <c r="B69" i="3"/>
  <c r="K51" i="3" l="1"/>
  <c r="E52" i="3" s="1"/>
  <c r="L52" i="3" s="1"/>
  <c r="M52" i="3" s="1"/>
  <c r="D53" i="3" s="1"/>
  <c r="B70" i="3"/>
  <c r="J52" i="3" l="1"/>
  <c r="K52" i="3" s="1"/>
  <c r="E53" i="3" s="1"/>
  <c r="B71" i="3"/>
  <c r="J53" i="3" l="1"/>
  <c r="L53" i="3"/>
  <c r="M53" i="3" s="1"/>
  <c r="D54" i="3" s="1"/>
  <c r="B72" i="3"/>
  <c r="K53" i="3" l="1"/>
  <c r="E54" i="3" s="1"/>
  <c r="B73" i="3"/>
  <c r="J54" i="3" l="1"/>
  <c r="L54" i="3"/>
  <c r="M54" i="3" s="1"/>
  <c r="D55" i="3" s="1"/>
  <c r="B74" i="3"/>
  <c r="K54" i="3" l="1"/>
  <c r="E55" i="3" s="1"/>
  <c r="J55" i="3" s="1"/>
  <c r="B75" i="3"/>
  <c r="L55" i="3" l="1"/>
  <c r="M55" i="3" s="1"/>
  <c r="D56" i="3" s="1"/>
  <c r="B76" i="3"/>
  <c r="K55" i="3" l="1"/>
  <c r="E56" i="3" s="1"/>
  <c r="B77" i="3"/>
  <c r="L56" i="3" l="1"/>
  <c r="M56" i="3" s="1"/>
  <c r="D57" i="3" s="1"/>
  <c r="J56" i="3"/>
  <c r="B78" i="3"/>
  <c r="K56" i="3" l="1"/>
  <c r="E57" i="3" s="1"/>
  <c r="B79" i="3"/>
  <c r="L57" i="3" l="1"/>
  <c r="M57" i="3" s="1"/>
  <c r="D58" i="3" s="1"/>
  <c r="J57" i="3"/>
  <c r="B80" i="3"/>
  <c r="K57" i="3" l="1"/>
  <c r="E58" i="3" s="1"/>
  <c r="B81" i="3"/>
  <c r="J58" i="3" l="1"/>
  <c r="L58" i="3"/>
  <c r="M58" i="3" s="1"/>
  <c r="D59" i="3" s="1"/>
  <c r="B82" i="3"/>
  <c r="K58" i="3" l="1"/>
  <c r="E59" i="3" s="1"/>
  <c r="B83" i="3"/>
  <c r="L59" i="3" l="1"/>
  <c r="M59" i="3" s="1"/>
  <c r="D60" i="3" s="1"/>
  <c r="J59" i="3"/>
  <c r="B84" i="3"/>
  <c r="K59" i="3" l="1"/>
  <c r="E60" i="3" s="1"/>
  <c r="B85" i="3"/>
  <c r="J60" i="3" l="1"/>
  <c r="L60" i="3"/>
  <c r="M60" i="3" s="1"/>
  <c r="D61" i="3" s="1"/>
  <c r="B86" i="3"/>
  <c r="K60" i="3" l="1"/>
  <c r="E61" i="3" s="1"/>
  <c r="B87" i="3"/>
  <c r="J61" i="3" l="1"/>
  <c r="L61" i="3"/>
  <c r="M61" i="3" s="1"/>
  <c r="D62" i="3" s="1"/>
  <c r="B88" i="3"/>
  <c r="K61" i="3" l="1"/>
  <c r="E62" i="3" s="1"/>
  <c r="J62" i="3" s="1"/>
  <c r="B89" i="3"/>
  <c r="L62" i="3" l="1"/>
  <c r="M62" i="3" s="1"/>
  <c r="D63" i="3" s="1"/>
  <c r="B90" i="3"/>
  <c r="K62" i="3" l="1"/>
  <c r="E63" i="3" s="1"/>
  <c r="B91" i="3"/>
  <c r="L63" i="3" l="1"/>
  <c r="M63" i="3" s="1"/>
  <c r="D64" i="3" s="1"/>
  <c r="J63" i="3"/>
  <c r="B92" i="3"/>
  <c r="K63" i="3" l="1"/>
  <c r="E64" i="3" s="1"/>
  <c r="J64" i="3" s="1"/>
  <c r="B93" i="3"/>
  <c r="L64" i="3" l="1"/>
  <c r="M64" i="3" s="1"/>
  <c r="D65" i="3" s="1"/>
  <c r="B94" i="3"/>
  <c r="K64" i="3" l="1"/>
  <c r="E65" i="3" s="1"/>
  <c r="J65" i="3" s="1"/>
  <c r="B95" i="3"/>
  <c r="L65" i="3" l="1"/>
  <c r="M65" i="3" s="1"/>
  <c r="D66" i="3" s="1"/>
  <c r="B96" i="3"/>
  <c r="K65" i="3" l="1"/>
  <c r="E66" i="3" s="1"/>
  <c r="J66" i="3" s="1"/>
  <c r="B97" i="3"/>
  <c r="L66" i="3" l="1"/>
  <c r="M66" i="3" s="1"/>
  <c r="D67" i="3" s="1"/>
  <c r="B98" i="3"/>
  <c r="K66" i="3" l="1"/>
  <c r="E67" i="3" s="1"/>
  <c r="L67" i="3" s="1"/>
  <c r="M67" i="3" s="1"/>
  <c r="D68" i="3" s="1"/>
  <c r="B99" i="3"/>
  <c r="J67" i="3" l="1"/>
  <c r="K67" i="3" s="1"/>
  <c r="E68" i="3" s="1"/>
  <c r="J68" i="3" s="1"/>
  <c r="B100" i="3"/>
  <c r="L68" i="3" l="1"/>
  <c r="M68" i="3" s="1"/>
  <c r="D69" i="3" s="1"/>
  <c r="B101" i="3"/>
  <c r="K68" i="3" l="1"/>
  <c r="E69" i="3" s="1"/>
  <c r="J69" i="3" s="1"/>
  <c r="B102" i="3"/>
  <c r="L69" i="3" l="1"/>
  <c r="M69" i="3" s="1"/>
  <c r="D70" i="3" s="1"/>
  <c r="B103" i="3"/>
  <c r="K69" i="3" l="1"/>
  <c r="E70" i="3" s="1"/>
  <c r="J70" i="3" s="1"/>
  <c r="B104" i="3"/>
  <c r="L70" i="3" l="1"/>
  <c r="M70" i="3" s="1"/>
  <c r="D71" i="3" s="1"/>
  <c r="K70" i="3"/>
  <c r="E71" i="3" s="1"/>
  <c r="B105" i="3"/>
  <c r="J71" i="3" l="1"/>
  <c r="L71" i="3"/>
  <c r="M71" i="3" s="1"/>
  <c r="D72" i="3" s="1"/>
  <c r="B106" i="3"/>
  <c r="K71" i="3" l="1"/>
  <c r="E72" i="3" s="1"/>
  <c r="B107" i="3"/>
  <c r="J72" i="3" l="1"/>
  <c r="L72" i="3"/>
  <c r="M72" i="3" s="1"/>
  <c r="D73" i="3" s="1"/>
  <c r="B108" i="3"/>
  <c r="K72" i="3" l="1"/>
  <c r="E73" i="3" s="1"/>
  <c r="B109" i="3"/>
  <c r="J73" i="3" l="1"/>
  <c r="L73" i="3"/>
  <c r="M73" i="3" s="1"/>
  <c r="D74" i="3" s="1"/>
  <c r="B110" i="3"/>
  <c r="K73" i="3" l="1"/>
  <c r="E74" i="3" s="1"/>
  <c r="B111" i="3"/>
  <c r="J74" i="3" l="1"/>
  <c r="L74" i="3"/>
  <c r="M74" i="3" s="1"/>
  <c r="D75" i="3" s="1"/>
  <c r="B112" i="3"/>
  <c r="K74" i="3" l="1"/>
  <c r="E75" i="3" s="1"/>
  <c r="B113" i="3"/>
  <c r="J75" i="3" l="1"/>
  <c r="L75" i="3"/>
  <c r="M75" i="3" s="1"/>
  <c r="D76" i="3" s="1"/>
  <c r="B114" i="3"/>
  <c r="K75" i="3" l="1"/>
  <c r="E76" i="3" s="1"/>
  <c r="B115" i="3"/>
  <c r="J76" i="3" l="1"/>
  <c r="L76" i="3"/>
  <c r="M76" i="3" s="1"/>
  <c r="D77" i="3" s="1"/>
  <c r="B116" i="3"/>
  <c r="K76" i="3" l="1"/>
  <c r="E77" i="3" s="1"/>
  <c r="B117" i="3"/>
  <c r="L77" i="3" l="1"/>
  <c r="M77" i="3" s="1"/>
  <c r="D78" i="3" s="1"/>
  <c r="J77" i="3"/>
  <c r="B118" i="3"/>
  <c r="K77" i="3" l="1"/>
  <c r="E78" i="3" s="1"/>
  <c r="B119" i="3"/>
  <c r="J78" i="3" l="1"/>
  <c r="L78" i="3"/>
  <c r="M78" i="3" s="1"/>
  <c r="D79" i="3" s="1"/>
  <c r="B120" i="3"/>
  <c r="K78" i="3" l="1"/>
  <c r="E79" i="3" s="1"/>
  <c r="B121" i="3"/>
  <c r="J79" i="3" l="1"/>
  <c r="L79" i="3"/>
  <c r="M79" i="3" s="1"/>
  <c r="D80" i="3" s="1"/>
  <c r="B122" i="3"/>
  <c r="K79" i="3" l="1"/>
  <c r="E80" i="3" s="1"/>
  <c r="B123" i="3"/>
  <c r="L80" i="3" l="1"/>
  <c r="M80" i="3" s="1"/>
  <c r="D81" i="3" s="1"/>
  <c r="J80" i="3"/>
  <c r="B124" i="3"/>
  <c r="K80" i="3" l="1"/>
  <c r="E81" i="3" s="1"/>
  <c r="B125" i="3"/>
  <c r="J81" i="3" l="1"/>
  <c r="L81" i="3"/>
  <c r="M81" i="3" s="1"/>
  <c r="D82" i="3" s="1"/>
  <c r="B126" i="3"/>
  <c r="K81" i="3" l="1"/>
  <c r="E82" i="3" s="1"/>
  <c r="B127" i="3"/>
  <c r="L82" i="3" l="1"/>
  <c r="M82" i="3" s="1"/>
  <c r="D83" i="3" s="1"/>
  <c r="J82" i="3"/>
  <c r="B128" i="3"/>
  <c r="K82" i="3" l="1"/>
  <c r="E83" i="3" s="1"/>
  <c r="B129" i="3"/>
  <c r="J83" i="3" l="1"/>
  <c r="L83" i="3"/>
  <c r="M83" i="3" s="1"/>
  <c r="D84" i="3" s="1"/>
  <c r="B130" i="3"/>
  <c r="K83" i="3" l="1"/>
  <c r="E84" i="3" s="1"/>
  <c r="B131" i="3"/>
  <c r="J84" i="3" l="1"/>
  <c r="L84" i="3"/>
  <c r="M84" i="3" s="1"/>
  <c r="D85" i="3" s="1"/>
  <c r="B132" i="3"/>
  <c r="K84" i="3" l="1"/>
  <c r="E85" i="3" s="1"/>
  <c r="J85" i="3" s="1"/>
  <c r="B133" i="3"/>
  <c r="L85" i="3" l="1"/>
  <c r="M85" i="3" s="1"/>
  <c r="D86" i="3" s="1"/>
  <c r="B134" i="3"/>
  <c r="K85" i="3" l="1"/>
  <c r="E86" i="3" s="1"/>
  <c r="J86" i="3" s="1"/>
  <c r="B135" i="3"/>
  <c r="L86" i="3" l="1"/>
  <c r="M86" i="3" s="1"/>
  <c r="D87" i="3" s="1"/>
  <c r="B136" i="3"/>
  <c r="K86" i="3" l="1"/>
  <c r="E87" i="3" s="1"/>
  <c r="J87" i="3" s="1"/>
  <c r="B137" i="3"/>
  <c r="L87" i="3" l="1"/>
  <c r="M87" i="3" s="1"/>
  <c r="D88" i="3" s="1"/>
  <c r="B138" i="3"/>
  <c r="K87" i="3" l="1"/>
  <c r="E88" i="3" s="1"/>
  <c r="J88" i="3" s="1"/>
  <c r="B139" i="3"/>
  <c r="L88" i="3" l="1"/>
  <c r="M88" i="3" s="1"/>
  <c r="D89" i="3" s="1"/>
  <c r="B140" i="3"/>
  <c r="K88" i="3" l="1"/>
  <c r="E89" i="3" s="1"/>
  <c r="J89" i="3" s="1"/>
  <c r="B141" i="3"/>
  <c r="L89" i="3" l="1"/>
  <c r="M89" i="3" s="1"/>
  <c r="D90" i="3" s="1"/>
  <c r="B142" i="3"/>
  <c r="K89" i="3" l="1"/>
  <c r="E90" i="3" s="1"/>
  <c r="B143" i="3"/>
  <c r="J90" i="3" l="1"/>
  <c r="L90" i="3"/>
  <c r="M90" i="3" s="1"/>
  <c r="D91" i="3" s="1"/>
  <c r="B144" i="3"/>
  <c r="K90" i="3" l="1"/>
  <c r="E91" i="3" s="1"/>
  <c r="J91" i="3" s="1"/>
  <c r="B145" i="3"/>
  <c r="L91" i="3" l="1"/>
  <c r="M91" i="3" s="1"/>
  <c r="D92" i="3" s="1"/>
  <c r="B146" i="3"/>
  <c r="K91" i="3" l="1"/>
  <c r="E92" i="3" s="1"/>
  <c r="L92" i="3" s="1"/>
  <c r="M92" i="3" s="1"/>
  <c r="D93" i="3" s="1"/>
  <c r="B147" i="3"/>
  <c r="J92" i="3" l="1"/>
  <c r="K92" i="3" s="1"/>
  <c r="E93" i="3" s="1"/>
  <c r="J93" i="3" s="1"/>
  <c r="B148" i="3"/>
  <c r="L93" i="3" l="1"/>
  <c r="M93" i="3" s="1"/>
  <c r="D94" i="3" s="1"/>
  <c r="B149" i="3"/>
  <c r="K93" i="3" l="1"/>
  <c r="E94" i="3" s="1"/>
  <c r="J94" i="3" s="1"/>
  <c r="B150" i="3"/>
  <c r="L94" i="3" l="1"/>
  <c r="M94" i="3" s="1"/>
  <c r="D95" i="3" s="1"/>
  <c r="B151" i="3"/>
  <c r="K94" i="3" l="1"/>
  <c r="E95" i="3" s="1"/>
  <c r="J95" i="3" s="1"/>
  <c r="B152" i="3"/>
  <c r="L95" i="3" l="1"/>
  <c r="M95" i="3" s="1"/>
  <c r="D96" i="3" s="1"/>
  <c r="K95" i="3"/>
  <c r="E96" i="3" s="1"/>
  <c r="B153" i="3"/>
  <c r="L96" i="3" l="1"/>
  <c r="M96" i="3" s="1"/>
  <c r="D97" i="3" s="1"/>
  <c r="J96" i="3"/>
  <c r="B154" i="3"/>
  <c r="K96" i="3" l="1"/>
  <c r="E97" i="3" s="1"/>
  <c r="B155" i="3"/>
  <c r="J97" i="3" l="1"/>
  <c r="L97" i="3"/>
  <c r="M97" i="3" s="1"/>
  <c r="D98" i="3" s="1"/>
  <c r="B156" i="3"/>
  <c r="K97" i="3" l="1"/>
  <c r="E98" i="3" s="1"/>
  <c r="B157" i="3"/>
  <c r="L98" i="3" l="1"/>
  <c r="M98" i="3" s="1"/>
  <c r="D99" i="3" s="1"/>
  <c r="J98" i="3"/>
  <c r="B158" i="3"/>
  <c r="K98" i="3" l="1"/>
  <c r="E99" i="3" s="1"/>
  <c r="B159" i="3"/>
  <c r="J99" i="3" l="1"/>
  <c r="L99" i="3"/>
  <c r="M99" i="3" s="1"/>
  <c r="D100" i="3" s="1"/>
  <c r="B160" i="3"/>
  <c r="K99" i="3" l="1"/>
  <c r="E100" i="3" s="1"/>
  <c r="L100" i="3" s="1"/>
  <c r="M100" i="3" s="1"/>
  <c r="D101" i="3" s="1"/>
  <c r="B161" i="3"/>
  <c r="J100" i="3" l="1"/>
  <c r="K100" i="3" s="1"/>
  <c r="E101" i="3" s="1"/>
  <c r="J101" i="3" s="1"/>
  <c r="B162" i="3"/>
  <c r="L101" i="3" l="1"/>
  <c r="M101" i="3" s="1"/>
  <c r="D102" i="3" s="1"/>
  <c r="B163" i="3"/>
  <c r="K101" i="3" l="1"/>
  <c r="E102" i="3" s="1"/>
  <c r="L102" i="3" s="1"/>
  <c r="M102" i="3" s="1"/>
  <c r="D103" i="3" s="1"/>
  <c r="B164" i="3"/>
  <c r="J102" i="3" l="1"/>
  <c r="K102" i="3" s="1"/>
  <c r="E103" i="3" s="1"/>
  <c r="B165" i="3"/>
  <c r="L103" i="3" l="1"/>
  <c r="M103" i="3" s="1"/>
  <c r="D104" i="3" s="1"/>
  <c r="J103" i="3"/>
  <c r="B166" i="3"/>
  <c r="K103" i="3" l="1"/>
  <c r="E104" i="3" s="1"/>
  <c r="B167" i="3"/>
  <c r="L104" i="3" l="1"/>
  <c r="M104" i="3" s="1"/>
  <c r="D105" i="3" s="1"/>
  <c r="J104" i="3"/>
  <c r="B168" i="3"/>
  <c r="K104" i="3" l="1"/>
  <c r="E105" i="3" s="1"/>
  <c r="B169" i="3"/>
  <c r="J105" i="3" l="1"/>
  <c r="L105" i="3"/>
  <c r="M105" i="3" s="1"/>
  <c r="D106" i="3" s="1"/>
  <c r="B170" i="3"/>
  <c r="K105" i="3" l="1"/>
  <c r="E106" i="3" s="1"/>
  <c r="B171" i="3"/>
  <c r="L106" i="3" l="1"/>
  <c r="M106" i="3" s="1"/>
  <c r="D107" i="3" s="1"/>
  <c r="J106" i="3"/>
  <c r="B172" i="3"/>
  <c r="K106" i="3" l="1"/>
  <c r="E107" i="3" s="1"/>
  <c r="J107" i="3" s="1"/>
  <c r="B173" i="3"/>
  <c r="L107" i="3" l="1"/>
  <c r="M107" i="3" s="1"/>
  <c r="D108" i="3" s="1"/>
  <c r="B174" i="3"/>
  <c r="K107" i="3" l="1"/>
  <c r="E108" i="3" s="1"/>
  <c r="L108" i="3" s="1"/>
  <c r="M108" i="3" s="1"/>
  <c r="D109" i="3" s="1"/>
  <c r="B175" i="3"/>
  <c r="J108" i="3" l="1"/>
  <c r="K108" i="3" s="1"/>
  <c r="E109" i="3" s="1"/>
  <c r="B176" i="3"/>
  <c r="J109" i="3" l="1"/>
  <c r="L109" i="3"/>
  <c r="M109" i="3" s="1"/>
  <c r="D110" i="3" s="1"/>
  <c r="B177" i="3"/>
  <c r="K109" i="3" l="1"/>
  <c r="E110" i="3" s="1"/>
  <c r="J110" i="3" s="1"/>
  <c r="B178" i="3"/>
  <c r="L110" i="3" l="1"/>
  <c r="M110" i="3" s="1"/>
  <c r="D111" i="3" s="1"/>
  <c r="B179" i="3"/>
  <c r="K110" i="3" l="1"/>
  <c r="E111" i="3" s="1"/>
  <c r="B180" i="3"/>
  <c r="L111" i="3" l="1"/>
  <c r="M111" i="3" s="1"/>
  <c r="D112" i="3" s="1"/>
  <c r="J111" i="3"/>
  <c r="B181" i="3"/>
  <c r="K111" i="3" l="1"/>
  <c r="E112" i="3" s="1"/>
  <c r="J112" i="3" s="1"/>
  <c r="B182" i="3"/>
  <c r="L112" i="3" l="1"/>
  <c r="M112" i="3" s="1"/>
  <c r="D113" i="3" s="1"/>
  <c r="B183" i="3"/>
  <c r="K112" i="3" l="1"/>
  <c r="E113" i="3" s="1"/>
  <c r="J113" i="3" s="1"/>
  <c r="B184" i="3"/>
  <c r="L113" i="3" l="1"/>
  <c r="M113" i="3" s="1"/>
  <c r="D114" i="3" s="1"/>
  <c r="B185" i="3"/>
  <c r="K113" i="3" l="1"/>
  <c r="E114" i="3" s="1"/>
  <c r="J114" i="3" s="1"/>
  <c r="B186" i="3"/>
  <c r="L114" i="3" l="1"/>
  <c r="M114" i="3" s="1"/>
  <c r="D115" i="3" s="1"/>
  <c r="B187" i="3"/>
  <c r="K114" i="3" l="1"/>
  <c r="E115" i="3" s="1"/>
  <c r="B188" i="3"/>
  <c r="J115" i="3" l="1"/>
  <c r="L115" i="3"/>
  <c r="M115" i="3" s="1"/>
  <c r="D116" i="3" s="1"/>
  <c r="B189" i="3"/>
  <c r="K115" i="3" l="1"/>
  <c r="E116" i="3" s="1"/>
  <c r="J116" i="3" s="1"/>
  <c r="B190" i="3"/>
  <c r="L116" i="3" l="1"/>
  <c r="M116" i="3" s="1"/>
  <c r="D117" i="3" s="1"/>
  <c r="B191" i="3"/>
  <c r="K116" i="3" l="1"/>
  <c r="E117" i="3" s="1"/>
  <c r="L117" i="3" s="1"/>
  <c r="M117" i="3" s="1"/>
  <c r="D118" i="3" s="1"/>
  <c r="B192" i="3"/>
  <c r="J117" i="3" l="1"/>
  <c r="K117" i="3" s="1"/>
  <c r="E118" i="3" s="1"/>
  <c r="J118" i="3" s="1"/>
  <c r="B193" i="3"/>
  <c r="L118" i="3" l="1"/>
  <c r="M118" i="3" s="1"/>
  <c r="D119" i="3" s="1"/>
  <c r="B194" i="3"/>
  <c r="K118" i="3" l="1"/>
  <c r="E119" i="3" s="1"/>
  <c r="L119" i="3" s="1"/>
  <c r="M119" i="3" s="1"/>
  <c r="D120" i="3" s="1"/>
  <c r="B195" i="3"/>
  <c r="J119" i="3" l="1"/>
  <c r="K119" i="3" s="1"/>
  <c r="E120" i="3" s="1"/>
  <c r="B196" i="3"/>
  <c r="J120" i="3" l="1"/>
  <c r="L120" i="3"/>
  <c r="M120" i="3" s="1"/>
  <c r="D121" i="3" s="1"/>
  <c r="B197" i="3"/>
  <c r="K120" i="3" l="1"/>
  <c r="E121" i="3" s="1"/>
  <c r="L121" i="3" s="1"/>
  <c r="M121" i="3" s="1"/>
  <c r="D122" i="3" s="1"/>
  <c r="B198" i="3"/>
  <c r="J121" i="3" l="1"/>
  <c r="K121" i="3" s="1"/>
  <c r="E122" i="3" s="1"/>
  <c r="J122" i="3" s="1"/>
  <c r="B199" i="3"/>
  <c r="L122" i="3" l="1"/>
  <c r="M122" i="3" s="1"/>
  <c r="D123" i="3" s="1"/>
  <c r="B200" i="3"/>
  <c r="K122" i="3" l="1"/>
  <c r="E123" i="3" s="1"/>
  <c r="B201" i="3"/>
  <c r="L123" i="3" l="1"/>
  <c r="M123" i="3" s="1"/>
  <c r="D124" i="3" s="1"/>
  <c r="J123" i="3"/>
  <c r="B202" i="3"/>
  <c r="K123" i="3" l="1"/>
  <c r="E124" i="3" s="1"/>
  <c r="B203" i="3"/>
  <c r="J124" i="3" l="1"/>
  <c r="L124" i="3"/>
  <c r="M124" i="3" s="1"/>
  <c r="D125" i="3" s="1"/>
  <c r="B204" i="3"/>
  <c r="K124" i="3" l="1"/>
  <c r="E125" i="3" s="1"/>
  <c r="L125" i="3" s="1"/>
  <c r="M125" i="3" s="1"/>
  <c r="D126" i="3" s="1"/>
  <c r="B205" i="3"/>
  <c r="J125" i="3" l="1"/>
  <c r="K125" i="3" s="1"/>
  <c r="E126" i="3" s="1"/>
  <c r="J126" i="3" s="1"/>
  <c r="B206" i="3"/>
  <c r="L126" i="3" l="1"/>
  <c r="M126" i="3" s="1"/>
  <c r="D127" i="3" s="1"/>
  <c r="B207" i="3"/>
  <c r="K126" i="3" l="1"/>
  <c r="E127" i="3" s="1"/>
  <c r="J127" i="3" s="1"/>
  <c r="B208" i="3"/>
  <c r="L127" i="3" l="1"/>
  <c r="M127" i="3" s="1"/>
  <c r="D128" i="3" s="1"/>
  <c r="B209" i="3"/>
  <c r="K127" i="3" l="1"/>
  <c r="E128" i="3" s="1"/>
  <c r="J128" i="3" s="1"/>
  <c r="L128" i="3"/>
  <c r="M128" i="3" s="1"/>
  <c r="D129" i="3" s="1"/>
  <c r="B210" i="3"/>
  <c r="K128" i="3" l="1"/>
  <c r="E129" i="3" s="1"/>
  <c r="J129" i="3" s="1"/>
  <c r="B211" i="3"/>
  <c r="L129" i="3" l="1"/>
  <c r="M129" i="3" s="1"/>
  <c r="D130" i="3" s="1"/>
  <c r="B212" i="3"/>
  <c r="K129" i="3" l="1"/>
  <c r="E130" i="3" s="1"/>
  <c r="J130" i="3" s="1"/>
  <c r="B213" i="3"/>
  <c r="L130" i="3" l="1"/>
  <c r="M130" i="3" s="1"/>
  <c r="D131" i="3" s="1"/>
  <c r="B214" i="3"/>
  <c r="K130" i="3" l="1"/>
  <c r="E131" i="3" s="1"/>
  <c r="L131" i="3" s="1"/>
  <c r="M131" i="3" s="1"/>
  <c r="D132" i="3" s="1"/>
  <c r="B215" i="3"/>
  <c r="J131" i="3" l="1"/>
  <c r="K131" i="3" s="1"/>
  <c r="E132" i="3" s="1"/>
  <c r="J132" i="3" s="1"/>
  <c r="B216" i="3"/>
  <c r="L132" i="3" l="1"/>
  <c r="M132" i="3" s="1"/>
  <c r="D133" i="3" s="1"/>
  <c r="B217" i="3"/>
  <c r="K132" i="3" l="1"/>
  <c r="E133" i="3" s="1"/>
  <c r="L133" i="3" s="1"/>
  <c r="M133" i="3" s="1"/>
  <c r="D134" i="3" s="1"/>
  <c r="B218" i="3"/>
  <c r="J133" i="3" l="1"/>
  <c r="K133" i="3" s="1"/>
  <c r="E134" i="3" s="1"/>
  <c r="J134" i="3" s="1"/>
  <c r="B219" i="3"/>
  <c r="L134" i="3" l="1"/>
  <c r="M134" i="3" s="1"/>
  <c r="D135" i="3" s="1"/>
  <c r="B220" i="3"/>
  <c r="K134" i="3" l="1"/>
  <c r="E135" i="3" s="1"/>
  <c r="B221" i="3"/>
  <c r="J135" i="3" l="1"/>
  <c r="L135" i="3"/>
  <c r="M135" i="3" s="1"/>
  <c r="D136" i="3" s="1"/>
  <c r="B222" i="3"/>
  <c r="K135" i="3" l="1"/>
  <c r="E136" i="3" s="1"/>
  <c r="B223" i="3"/>
  <c r="J136" i="3" l="1"/>
  <c r="L136" i="3"/>
  <c r="M136" i="3" s="1"/>
  <c r="D137" i="3" s="1"/>
  <c r="B224" i="3"/>
  <c r="K136" i="3" l="1"/>
  <c r="E137" i="3" s="1"/>
  <c r="B225" i="3"/>
  <c r="J137" i="3" l="1"/>
  <c r="L137" i="3"/>
  <c r="M137" i="3" s="1"/>
  <c r="D138" i="3" s="1"/>
  <c r="B226" i="3"/>
  <c r="K137" i="3" l="1"/>
  <c r="E138" i="3" s="1"/>
  <c r="B227" i="3"/>
  <c r="J138" i="3" l="1"/>
  <c r="L138" i="3"/>
  <c r="M138" i="3" s="1"/>
  <c r="D139" i="3" s="1"/>
  <c r="B228" i="3"/>
  <c r="K138" i="3" l="1"/>
  <c r="E139" i="3" s="1"/>
  <c r="B229" i="3"/>
  <c r="J139" i="3" l="1"/>
  <c r="L139" i="3"/>
  <c r="M139" i="3" s="1"/>
  <c r="D140" i="3" s="1"/>
  <c r="B230" i="3"/>
  <c r="K139" i="3" l="1"/>
  <c r="E140" i="3" s="1"/>
  <c r="B231" i="3"/>
  <c r="J140" i="3" l="1"/>
  <c r="L140" i="3"/>
  <c r="M140" i="3" s="1"/>
  <c r="D141" i="3" s="1"/>
  <c r="B232" i="3"/>
  <c r="K140" i="3" l="1"/>
  <c r="E141" i="3" s="1"/>
  <c r="B233" i="3"/>
  <c r="J141" i="3" l="1"/>
  <c r="L141" i="3"/>
  <c r="M141" i="3" s="1"/>
  <c r="D142" i="3" s="1"/>
  <c r="B234" i="3"/>
  <c r="K141" i="3" l="1"/>
  <c r="E142" i="3" s="1"/>
  <c r="B235" i="3"/>
  <c r="J142" i="3" l="1"/>
  <c r="L142" i="3"/>
  <c r="M142" i="3" s="1"/>
  <c r="D143" i="3" s="1"/>
  <c r="B236" i="3"/>
  <c r="K142" i="3" l="1"/>
  <c r="E143" i="3" s="1"/>
  <c r="B237" i="3"/>
  <c r="L143" i="3" l="1"/>
  <c r="M143" i="3" s="1"/>
  <c r="D144" i="3" s="1"/>
  <c r="J143" i="3"/>
  <c r="B238" i="3"/>
  <c r="K143" i="3" l="1"/>
  <c r="E144" i="3" s="1"/>
  <c r="J144" i="3"/>
  <c r="L144" i="3"/>
  <c r="M144" i="3" s="1"/>
  <c r="D145" i="3" s="1"/>
  <c r="B239" i="3"/>
  <c r="K144" i="3" l="1"/>
  <c r="E145" i="3" s="1"/>
  <c r="B240" i="3"/>
  <c r="J145" i="3" l="1"/>
  <c r="L145" i="3"/>
  <c r="M145" i="3" s="1"/>
  <c r="D146" i="3" s="1"/>
  <c r="B241" i="3"/>
  <c r="K145" i="3" l="1"/>
  <c r="E146" i="3" s="1"/>
  <c r="B242" i="3"/>
  <c r="J146" i="3" l="1"/>
  <c r="L146" i="3"/>
  <c r="M146" i="3" s="1"/>
  <c r="D147" i="3" s="1"/>
  <c r="B243" i="3"/>
  <c r="K146" i="3" l="1"/>
  <c r="E147" i="3" s="1"/>
  <c r="B244" i="3"/>
  <c r="J147" i="3" l="1"/>
  <c r="L147" i="3"/>
  <c r="M147" i="3" s="1"/>
  <c r="D148" i="3" s="1"/>
  <c r="B245" i="3"/>
  <c r="K147" i="3" l="1"/>
  <c r="E148" i="3" s="1"/>
  <c r="B246" i="3"/>
  <c r="J148" i="3" l="1"/>
  <c r="L148" i="3"/>
  <c r="M148" i="3" s="1"/>
  <c r="D149" i="3" s="1"/>
  <c r="B247" i="3"/>
  <c r="K148" i="3" l="1"/>
  <c r="E149" i="3" s="1"/>
  <c r="B248" i="3"/>
  <c r="J149" i="3" l="1"/>
  <c r="L149" i="3"/>
  <c r="M149" i="3" s="1"/>
  <c r="D150" i="3" s="1"/>
  <c r="B249" i="3"/>
  <c r="K149" i="3" l="1"/>
  <c r="E150" i="3" s="1"/>
  <c r="B250" i="3"/>
  <c r="J150" i="3" l="1"/>
  <c r="L150" i="3"/>
  <c r="M150" i="3" s="1"/>
  <c r="D151" i="3" s="1"/>
  <c r="B251" i="3"/>
  <c r="K150" i="3" l="1"/>
  <c r="E151" i="3" s="1"/>
  <c r="B252" i="3"/>
  <c r="J151" i="3" l="1"/>
  <c r="L151" i="3"/>
  <c r="M151" i="3" s="1"/>
  <c r="D152" i="3" s="1"/>
  <c r="B253" i="3"/>
  <c r="K151" i="3" l="1"/>
  <c r="E152" i="3" s="1"/>
  <c r="B254" i="3"/>
  <c r="J152" i="3" l="1"/>
  <c r="L152" i="3"/>
  <c r="M152" i="3" s="1"/>
  <c r="D153" i="3" s="1"/>
  <c r="B255" i="3"/>
  <c r="K152" i="3" l="1"/>
  <c r="E153" i="3" s="1"/>
  <c r="B256" i="3"/>
  <c r="J153" i="3" l="1"/>
  <c r="L153" i="3"/>
  <c r="M153" i="3" s="1"/>
  <c r="D154" i="3" s="1"/>
  <c r="B257" i="3"/>
  <c r="K153" i="3" l="1"/>
  <c r="E154" i="3" s="1"/>
  <c r="B258" i="3"/>
  <c r="J154" i="3" l="1"/>
  <c r="L154" i="3"/>
  <c r="M154" i="3" s="1"/>
  <c r="D155" i="3" s="1"/>
  <c r="B259" i="3"/>
  <c r="K154" i="3" l="1"/>
  <c r="E155" i="3" s="1"/>
  <c r="B260" i="3"/>
  <c r="J155" i="3" l="1"/>
  <c r="L155" i="3"/>
  <c r="M155" i="3" s="1"/>
  <c r="D156" i="3" s="1"/>
  <c r="B261" i="3"/>
  <c r="K155" i="3" l="1"/>
  <c r="E156" i="3" s="1"/>
  <c r="B262" i="3"/>
  <c r="J156" i="3" l="1"/>
  <c r="L156" i="3"/>
  <c r="M156" i="3" s="1"/>
  <c r="D157" i="3" s="1"/>
  <c r="B263" i="3"/>
  <c r="K156" i="3" l="1"/>
  <c r="E157" i="3" s="1"/>
  <c r="B264" i="3"/>
  <c r="J157" i="3" l="1"/>
  <c r="L157" i="3"/>
  <c r="M157" i="3" s="1"/>
  <c r="D158" i="3" s="1"/>
  <c r="B265" i="3"/>
  <c r="K157" i="3" l="1"/>
  <c r="E158" i="3" s="1"/>
  <c r="B266" i="3"/>
  <c r="J158" i="3" l="1"/>
  <c r="L158" i="3"/>
  <c r="M158" i="3" s="1"/>
  <c r="D159" i="3" s="1"/>
  <c r="B267" i="3"/>
  <c r="K158" i="3" l="1"/>
  <c r="E159" i="3" s="1"/>
  <c r="B268" i="3"/>
  <c r="J159" i="3" l="1"/>
  <c r="L159" i="3"/>
  <c r="M159" i="3" s="1"/>
  <c r="D160" i="3" s="1"/>
  <c r="B269" i="3"/>
  <c r="K159" i="3" l="1"/>
  <c r="E160" i="3" s="1"/>
  <c r="B270" i="3"/>
  <c r="J160" i="3" l="1"/>
  <c r="L160" i="3"/>
  <c r="M160" i="3" s="1"/>
  <c r="D161" i="3" s="1"/>
  <c r="B271" i="3"/>
  <c r="K160" i="3" l="1"/>
  <c r="E161" i="3" s="1"/>
  <c r="B272" i="3"/>
  <c r="J161" i="3" l="1"/>
  <c r="L161" i="3"/>
  <c r="M161" i="3" s="1"/>
  <c r="D162" i="3" s="1"/>
  <c r="B273" i="3"/>
  <c r="K161" i="3" l="1"/>
  <c r="E162" i="3" s="1"/>
  <c r="B274" i="3"/>
  <c r="J162" i="3" l="1"/>
  <c r="L162" i="3"/>
  <c r="M162" i="3" s="1"/>
  <c r="D163" i="3" s="1"/>
  <c r="B275" i="3"/>
  <c r="K162" i="3" l="1"/>
  <c r="E163" i="3" s="1"/>
  <c r="B276" i="3"/>
  <c r="J163" i="3" l="1"/>
  <c r="L163" i="3"/>
  <c r="M163" i="3" s="1"/>
  <c r="D164" i="3" s="1"/>
  <c r="B277" i="3"/>
  <c r="K163" i="3" l="1"/>
  <c r="E164" i="3" s="1"/>
  <c r="B278" i="3"/>
  <c r="J164" i="3" l="1"/>
  <c r="L164" i="3"/>
  <c r="M164" i="3" s="1"/>
  <c r="D165" i="3" s="1"/>
  <c r="B279" i="3"/>
  <c r="K164" i="3" l="1"/>
  <c r="E165" i="3" s="1"/>
  <c r="B280" i="3"/>
  <c r="J165" i="3" l="1"/>
  <c r="L165" i="3"/>
  <c r="M165" i="3" s="1"/>
  <c r="D166" i="3" s="1"/>
  <c r="B281" i="3"/>
  <c r="K165" i="3" l="1"/>
  <c r="E166" i="3" s="1"/>
  <c r="B282" i="3"/>
  <c r="L166" i="3" l="1"/>
  <c r="M166" i="3" s="1"/>
  <c r="D167" i="3" s="1"/>
  <c r="J166" i="3"/>
  <c r="B283" i="3"/>
  <c r="K166" i="3" l="1"/>
  <c r="E167" i="3" s="1"/>
  <c r="J167" i="3" s="1"/>
  <c r="L167" i="3"/>
  <c r="M167" i="3" s="1"/>
  <c r="D168" i="3" s="1"/>
  <c r="B284" i="3"/>
  <c r="K167" i="3" l="1"/>
  <c r="E168" i="3" s="1"/>
  <c r="B285" i="3"/>
  <c r="J168" i="3" l="1"/>
  <c r="L168" i="3"/>
  <c r="M168" i="3" s="1"/>
  <c r="D169" i="3" s="1"/>
  <c r="B286" i="3"/>
  <c r="K168" i="3" l="1"/>
  <c r="E169" i="3" s="1"/>
  <c r="B287" i="3"/>
  <c r="J169" i="3" l="1"/>
  <c r="L169" i="3"/>
  <c r="M169" i="3" s="1"/>
  <c r="D170" i="3" s="1"/>
  <c r="B288" i="3"/>
  <c r="K169" i="3" l="1"/>
  <c r="E170" i="3" s="1"/>
  <c r="B289" i="3"/>
  <c r="J170" i="3" l="1"/>
  <c r="L170" i="3"/>
  <c r="M170" i="3" s="1"/>
  <c r="D171" i="3" s="1"/>
  <c r="B290" i="3"/>
  <c r="K170" i="3" l="1"/>
  <c r="E171" i="3" s="1"/>
  <c r="B291" i="3"/>
  <c r="J171" i="3" l="1"/>
  <c r="L171" i="3"/>
  <c r="M171" i="3" s="1"/>
  <c r="D172" i="3" s="1"/>
  <c r="B292" i="3"/>
  <c r="K171" i="3" l="1"/>
  <c r="E172" i="3" s="1"/>
  <c r="B293" i="3"/>
  <c r="L172" i="3" l="1"/>
  <c r="M172" i="3" s="1"/>
  <c r="D173" i="3" s="1"/>
  <c r="J172" i="3"/>
  <c r="B294" i="3"/>
  <c r="K172" i="3" l="1"/>
  <c r="E173" i="3" s="1"/>
  <c r="L173" i="3" s="1"/>
  <c r="M173" i="3" s="1"/>
  <c r="D174" i="3" s="1"/>
  <c r="B295" i="3"/>
  <c r="J173" i="3" l="1"/>
  <c r="K173" i="3" s="1"/>
  <c r="E174" i="3" s="1"/>
  <c r="L174" i="3" s="1"/>
  <c r="M174" i="3" s="1"/>
  <c r="D175" i="3" s="1"/>
  <c r="B296" i="3"/>
  <c r="J174" i="3" l="1"/>
  <c r="K174" i="3" s="1"/>
  <c r="E175" i="3" s="1"/>
  <c r="J175" i="3" s="1"/>
  <c r="B297" i="3"/>
  <c r="L175" i="3" l="1"/>
  <c r="M175" i="3" s="1"/>
  <c r="D176" i="3" s="1"/>
  <c r="B298" i="3"/>
  <c r="K175" i="3" l="1"/>
  <c r="E176" i="3" s="1"/>
  <c r="J176" i="3" s="1"/>
  <c r="B299" i="3"/>
  <c r="L176" i="3" l="1"/>
  <c r="M176" i="3" s="1"/>
  <c r="D177" i="3" s="1"/>
  <c r="B300" i="3"/>
  <c r="K176" i="3" l="1"/>
  <c r="E177" i="3" s="1"/>
  <c r="L177" i="3" s="1"/>
  <c r="M177" i="3" s="1"/>
  <c r="D178" i="3" s="1"/>
  <c r="B301" i="3"/>
  <c r="J177" i="3" l="1"/>
  <c r="K177" i="3" s="1"/>
  <c r="E178" i="3" s="1"/>
  <c r="J178" i="3" s="1"/>
  <c r="B302" i="3"/>
  <c r="L178" i="3" l="1"/>
  <c r="M178" i="3" s="1"/>
  <c r="D179" i="3" s="1"/>
  <c r="B303" i="3"/>
  <c r="K178" i="3" l="1"/>
  <c r="E179" i="3" s="1"/>
  <c r="J179" i="3" s="1"/>
  <c r="B304" i="3"/>
  <c r="L179" i="3" l="1"/>
  <c r="M179" i="3" s="1"/>
  <c r="D180" i="3" s="1"/>
  <c r="K179" i="3"/>
  <c r="E180" i="3" s="1"/>
  <c r="B305" i="3"/>
  <c r="L180" i="3" l="1"/>
  <c r="M180" i="3" s="1"/>
  <c r="D181" i="3" s="1"/>
  <c r="J180" i="3"/>
  <c r="B306" i="3"/>
  <c r="K180" i="3" l="1"/>
  <c r="E181" i="3" s="1"/>
  <c r="J181" i="3" s="1"/>
  <c r="B307" i="3"/>
  <c r="L181" i="3" l="1"/>
  <c r="M181" i="3" s="1"/>
  <c r="D182" i="3" s="1"/>
  <c r="B308" i="3"/>
  <c r="K181" i="3" l="1"/>
  <c r="E182" i="3" s="1"/>
  <c r="L182" i="3"/>
  <c r="M182" i="3" s="1"/>
  <c r="D183" i="3" s="1"/>
  <c r="J182" i="3"/>
  <c r="B309" i="3"/>
  <c r="K182" i="3" l="1"/>
  <c r="E183" i="3" s="1"/>
  <c r="J183" i="3" s="1"/>
  <c r="B310" i="3"/>
  <c r="L183" i="3" l="1"/>
  <c r="M183" i="3" s="1"/>
  <c r="D184" i="3" s="1"/>
  <c r="B311" i="3"/>
  <c r="K183" i="3" l="1"/>
  <c r="E184" i="3" s="1"/>
  <c r="L184" i="3"/>
  <c r="M184" i="3" s="1"/>
  <c r="D185" i="3" s="1"/>
  <c r="J184" i="3"/>
  <c r="B312" i="3"/>
  <c r="K184" i="3" l="1"/>
  <c r="E185" i="3" s="1"/>
  <c r="L185" i="3" s="1"/>
  <c r="M185" i="3" s="1"/>
  <c r="D186" i="3" s="1"/>
  <c r="B313" i="3"/>
  <c r="J185" i="3" l="1"/>
  <c r="K185" i="3" s="1"/>
  <c r="E186" i="3" s="1"/>
  <c r="J186" i="3" s="1"/>
  <c r="B314" i="3"/>
  <c r="L186" i="3" l="1"/>
  <c r="M186" i="3" s="1"/>
  <c r="D187" i="3" s="1"/>
  <c r="B315" i="3"/>
  <c r="K186" i="3" l="1"/>
  <c r="E187" i="3" s="1"/>
  <c r="L187" i="3"/>
  <c r="M187" i="3" s="1"/>
  <c r="D188" i="3" s="1"/>
  <c r="J187" i="3"/>
  <c r="B316" i="3"/>
  <c r="K187" i="3" l="1"/>
  <c r="E188" i="3" s="1"/>
  <c r="J188" i="3" s="1"/>
  <c r="B317" i="3"/>
  <c r="L188" i="3" l="1"/>
  <c r="M188" i="3" s="1"/>
  <c r="D189" i="3" s="1"/>
  <c r="B318" i="3"/>
  <c r="K188" i="3" l="1"/>
  <c r="E189" i="3" s="1"/>
  <c r="J189" i="3" s="1"/>
  <c r="B319" i="3"/>
  <c r="L189" i="3" l="1"/>
  <c r="M189" i="3" s="1"/>
  <c r="D190" i="3" s="1"/>
  <c r="B320" i="3"/>
  <c r="K189" i="3" l="1"/>
  <c r="E190" i="3" s="1"/>
  <c r="L190" i="3" s="1"/>
  <c r="M190" i="3" s="1"/>
  <c r="D191" i="3" s="1"/>
  <c r="B321" i="3"/>
  <c r="J190" i="3" l="1"/>
  <c r="K190" i="3" s="1"/>
  <c r="E191" i="3" s="1"/>
  <c r="B322" i="3"/>
  <c r="L191" i="3" l="1"/>
  <c r="M191" i="3" s="1"/>
  <c r="D192" i="3" s="1"/>
  <c r="J191" i="3"/>
  <c r="K191" i="3" s="1"/>
  <c r="E192" i="3" s="1"/>
  <c r="L192" i="3" s="1"/>
  <c r="M192" i="3" s="1"/>
  <c r="D193" i="3" s="1"/>
  <c r="B323" i="3"/>
  <c r="J192" i="3" l="1"/>
  <c r="K192" i="3" s="1"/>
  <c r="E193" i="3" s="1"/>
  <c r="L193" i="3" s="1"/>
  <c r="M193" i="3" s="1"/>
  <c r="D194" i="3" s="1"/>
  <c r="B324" i="3"/>
  <c r="J193" i="3" l="1"/>
  <c r="K193" i="3" s="1"/>
  <c r="E194" i="3" s="1"/>
  <c r="L194" i="3" s="1"/>
  <c r="M194" i="3" s="1"/>
  <c r="D195" i="3" s="1"/>
  <c r="B325" i="3"/>
  <c r="J194" i="3" l="1"/>
  <c r="K194" i="3" s="1"/>
  <c r="E195" i="3" s="1"/>
  <c r="J195" i="3" s="1"/>
  <c r="B326" i="3"/>
  <c r="L195" i="3" l="1"/>
  <c r="M195" i="3" s="1"/>
  <c r="D196" i="3" s="1"/>
  <c r="B327" i="3"/>
  <c r="K195" i="3" l="1"/>
  <c r="E196" i="3" s="1"/>
  <c r="J196" i="3" s="1"/>
  <c r="L196" i="3"/>
  <c r="M196" i="3" s="1"/>
  <c r="D197" i="3" s="1"/>
  <c r="B328" i="3"/>
  <c r="K196" i="3" l="1"/>
  <c r="E197" i="3" s="1"/>
  <c r="B329" i="3"/>
  <c r="L197" i="3" l="1"/>
  <c r="M197" i="3" s="1"/>
  <c r="D198" i="3" s="1"/>
  <c r="J197" i="3"/>
  <c r="B330" i="3"/>
  <c r="K197" i="3" l="1"/>
  <c r="E198" i="3" s="1"/>
  <c r="J198" i="3" s="1"/>
  <c r="B331" i="3"/>
  <c r="L198" i="3" l="1"/>
  <c r="M198" i="3" s="1"/>
  <c r="D199" i="3" s="1"/>
  <c r="B332" i="3"/>
  <c r="K198" i="3" l="1"/>
  <c r="E199" i="3" s="1"/>
  <c r="J199" i="3" s="1"/>
  <c r="B333" i="3"/>
  <c r="L199" i="3" l="1"/>
  <c r="M199" i="3" s="1"/>
  <c r="D200" i="3" s="1"/>
  <c r="B334" i="3"/>
  <c r="K199" i="3" l="1"/>
  <c r="E200" i="3" s="1"/>
  <c r="J200" i="3" s="1"/>
  <c r="L200" i="3"/>
  <c r="M200" i="3" s="1"/>
  <c r="D201" i="3" s="1"/>
  <c r="B335" i="3"/>
  <c r="K200" i="3" l="1"/>
  <c r="E201" i="3" s="1"/>
  <c r="B336" i="3"/>
  <c r="J201" i="3" l="1"/>
  <c r="L201" i="3"/>
  <c r="M201" i="3" s="1"/>
  <c r="D202" i="3" s="1"/>
  <c r="B337" i="3"/>
  <c r="K201" i="3" l="1"/>
  <c r="E202" i="3" s="1"/>
  <c r="B338" i="3"/>
  <c r="L202" i="3" l="1"/>
  <c r="M202" i="3" s="1"/>
  <c r="D203" i="3" s="1"/>
  <c r="J202" i="3"/>
  <c r="B339" i="3"/>
  <c r="K202" i="3" l="1"/>
  <c r="E203" i="3" s="1"/>
  <c r="J203" i="3" s="1"/>
  <c r="B340" i="3"/>
  <c r="L203" i="3" l="1"/>
  <c r="M203" i="3" s="1"/>
  <c r="D204" i="3" s="1"/>
  <c r="B341" i="3"/>
  <c r="K203" i="3" l="1"/>
  <c r="E204" i="3" s="1"/>
  <c r="J204" i="3" s="1"/>
  <c r="L204" i="3"/>
  <c r="M204" i="3" s="1"/>
  <c r="D205" i="3" s="1"/>
  <c r="B342" i="3"/>
  <c r="K204" i="3" l="1"/>
  <c r="E205" i="3" s="1"/>
  <c r="B343" i="3"/>
  <c r="J205" i="3" l="1"/>
  <c r="L205" i="3"/>
  <c r="M205" i="3" s="1"/>
  <c r="D206" i="3" s="1"/>
  <c r="B344" i="3"/>
  <c r="K205" i="3" l="1"/>
  <c r="E206" i="3" s="1"/>
  <c r="B345" i="3"/>
  <c r="J206" i="3" l="1"/>
  <c r="L206" i="3"/>
  <c r="M206" i="3" s="1"/>
  <c r="D207" i="3" s="1"/>
  <c r="B346" i="3"/>
  <c r="K206" i="3" l="1"/>
  <c r="E207" i="3" s="1"/>
  <c r="B347" i="3"/>
  <c r="J207" i="3" l="1"/>
  <c r="L207" i="3"/>
  <c r="M207" i="3" s="1"/>
  <c r="D208" i="3" s="1"/>
  <c r="B348" i="3"/>
  <c r="K207" i="3" l="1"/>
  <c r="E208" i="3" s="1"/>
  <c r="B349" i="3"/>
  <c r="J208" i="3" l="1"/>
  <c r="L208" i="3"/>
  <c r="M208" i="3" s="1"/>
  <c r="D209" i="3" s="1"/>
  <c r="B350" i="3"/>
  <c r="K208" i="3" l="1"/>
  <c r="E209" i="3" s="1"/>
  <c r="B351" i="3"/>
  <c r="J209" i="3" l="1"/>
  <c r="L209" i="3"/>
  <c r="M209" i="3" s="1"/>
  <c r="D210" i="3" s="1"/>
  <c r="B352" i="3"/>
  <c r="K209" i="3" l="1"/>
  <c r="E210" i="3" s="1"/>
  <c r="B353" i="3"/>
  <c r="J210" i="3" l="1"/>
  <c r="L210" i="3"/>
  <c r="M210" i="3" s="1"/>
  <c r="D211" i="3" s="1"/>
  <c r="B354" i="3"/>
  <c r="K210" i="3" l="1"/>
  <c r="E211" i="3" s="1"/>
  <c r="B355" i="3"/>
  <c r="J211" i="3" l="1"/>
  <c r="L211" i="3"/>
  <c r="M211" i="3" s="1"/>
  <c r="D212" i="3" s="1"/>
  <c r="B356" i="3"/>
  <c r="K211" i="3" l="1"/>
  <c r="E212" i="3" s="1"/>
  <c r="B357" i="3"/>
  <c r="J212" i="3" l="1"/>
  <c r="L212" i="3"/>
  <c r="M212" i="3" s="1"/>
  <c r="D213" i="3" s="1"/>
  <c r="B358" i="3"/>
  <c r="K212" i="3" l="1"/>
  <c r="E213" i="3" s="1"/>
  <c r="B359" i="3"/>
  <c r="J213" i="3" l="1"/>
  <c r="L213" i="3"/>
  <c r="M213" i="3" s="1"/>
  <c r="D214" i="3" s="1"/>
  <c r="B360" i="3"/>
  <c r="K213" i="3" l="1"/>
  <c r="E214" i="3" s="1"/>
  <c r="B361" i="3"/>
  <c r="J214" i="3" l="1"/>
  <c r="L214" i="3"/>
  <c r="M214" i="3" s="1"/>
  <c r="D215" i="3" s="1"/>
  <c r="B362" i="3"/>
  <c r="K214" i="3" l="1"/>
  <c r="E215" i="3" s="1"/>
  <c r="B363" i="3"/>
  <c r="J215" i="3" l="1"/>
  <c r="L215" i="3"/>
  <c r="M215" i="3" s="1"/>
  <c r="D216" i="3" s="1"/>
  <c r="B364" i="3"/>
  <c r="K215" i="3" l="1"/>
  <c r="E216" i="3" s="1"/>
  <c r="B365" i="3"/>
  <c r="J216" i="3" l="1"/>
  <c r="L216" i="3"/>
  <c r="M216" i="3" s="1"/>
  <c r="D217" i="3" s="1"/>
  <c r="B366" i="3"/>
  <c r="K216" i="3" l="1"/>
  <c r="E217" i="3" s="1"/>
  <c r="B367" i="3"/>
  <c r="J217" i="3" l="1"/>
  <c r="L217" i="3"/>
  <c r="M217" i="3" s="1"/>
  <c r="D218" i="3" s="1"/>
  <c r="B368" i="3"/>
  <c r="K217" i="3" l="1"/>
  <c r="E218" i="3" s="1"/>
  <c r="B369" i="3"/>
  <c r="J218" i="3" l="1"/>
  <c r="L218" i="3"/>
  <c r="M218" i="3" s="1"/>
  <c r="D219" i="3" s="1"/>
  <c r="B370" i="3"/>
  <c r="K218" i="3" l="1"/>
  <c r="E219" i="3" s="1"/>
  <c r="B371" i="3"/>
  <c r="J219" i="3" l="1"/>
  <c r="L219" i="3"/>
  <c r="M219" i="3" s="1"/>
  <c r="D220" i="3" s="1"/>
  <c r="B372" i="3"/>
  <c r="K219" i="3" l="1"/>
  <c r="E220" i="3" s="1"/>
  <c r="B373" i="3"/>
  <c r="J220" i="3" l="1"/>
  <c r="L220" i="3"/>
  <c r="M220" i="3" s="1"/>
  <c r="D221" i="3" s="1"/>
  <c r="B374" i="3"/>
  <c r="K220" i="3" l="1"/>
  <c r="E221" i="3" s="1"/>
  <c r="B375" i="3"/>
  <c r="J221" i="3" l="1"/>
  <c r="L221" i="3"/>
  <c r="M221" i="3" s="1"/>
  <c r="D222" i="3" s="1"/>
  <c r="B376" i="3"/>
  <c r="K221" i="3" l="1"/>
  <c r="E222" i="3" s="1"/>
  <c r="B377" i="3"/>
  <c r="J222" i="3" l="1"/>
  <c r="L222" i="3"/>
  <c r="M222" i="3" s="1"/>
  <c r="D223" i="3" s="1"/>
  <c r="B378" i="3"/>
  <c r="K222" i="3" l="1"/>
  <c r="E223" i="3" s="1"/>
  <c r="B379" i="3"/>
  <c r="J223" i="3" l="1"/>
  <c r="L223" i="3"/>
  <c r="M223" i="3" s="1"/>
  <c r="D224" i="3" s="1"/>
  <c r="B380" i="3"/>
  <c r="K223" i="3" l="1"/>
  <c r="E224" i="3" s="1"/>
  <c r="B381" i="3"/>
  <c r="J224" i="3" l="1"/>
  <c r="L224" i="3"/>
  <c r="M224" i="3" s="1"/>
  <c r="D225" i="3" s="1"/>
  <c r="B382" i="3"/>
  <c r="K224" i="3" l="1"/>
  <c r="E225" i="3" s="1"/>
  <c r="B383" i="3"/>
  <c r="L225" i="3" l="1"/>
  <c r="M225" i="3" s="1"/>
  <c r="D226" i="3" s="1"/>
  <c r="J225" i="3"/>
  <c r="B384" i="3"/>
  <c r="K225" i="3" l="1"/>
  <c r="E226" i="3" s="1"/>
  <c r="J226" i="3" s="1"/>
  <c r="B385" i="3"/>
  <c r="L226" i="3" l="1"/>
  <c r="M226" i="3" s="1"/>
  <c r="D227" i="3" s="1"/>
  <c r="K226" i="3"/>
  <c r="E227" i="3" s="1"/>
  <c r="B386" i="3"/>
  <c r="J227" i="3" l="1"/>
  <c r="L227" i="3"/>
  <c r="M227" i="3" s="1"/>
  <c r="D228" i="3" s="1"/>
  <c r="B387" i="3"/>
  <c r="K227" i="3" l="1"/>
  <c r="E228" i="3" s="1"/>
  <c r="B388" i="3"/>
  <c r="J228" i="3" l="1"/>
  <c r="L228" i="3"/>
  <c r="M228" i="3" s="1"/>
  <c r="D229" i="3" s="1"/>
  <c r="B389" i="3"/>
  <c r="K228" i="3" l="1"/>
  <c r="E229" i="3" s="1"/>
  <c r="B390" i="3"/>
  <c r="J229" i="3" l="1"/>
  <c r="L229" i="3"/>
  <c r="M229" i="3" s="1"/>
  <c r="D230" i="3" s="1"/>
  <c r="B391" i="3"/>
  <c r="K229" i="3" l="1"/>
  <c r="E230" i="3" s="1"/>
  <c r="B392" i="3"/>
  <c r="J230" i="3" l="1"/>
  <c r="L230" i="3"/>
  <c r="M230" i="3" s="1"/>
  <c r="D231" i="3" s="1"/>
  <c r="B393" i="3"/>
  <c r="K230" i="3" l="1"/>
  <c r="E231" i="3" s="1"/>
  <c r="B394" i="3"/>
  <c r="J231" i="3" l="1"/>
  <c r="L231" i="3"/>
  <c r="M231" i="3" s="1"/>
  <c r="D232" i="3" s="1"/>
  <c r="B395" i="3"/>
  <c r="K231" i="3" l="1"/>
  <c r="E232" i="3" s="1"/>
  <c r="B396" i="3"/>
  <c r="J232" i="3" l="1"/>
  <c r="L232" i="3"/>
  <c r="M232" i="3" s="1"/>
  <c r="D233" i="3" s="1"/>
  <c r="B397" i="3"/>
  <c r="K232" i="3" l="1"/>
  <c r="E233" i="3" s="1"/>
  <c r="B398" i="3"/>
  <c r="J233" i="3" l="1"/>
  <c r="L233" i="3"/>
  <c r="M233" i="3" s="1"/>
  <c r="D234" i="3" s="1"/>
  <c r="B399" i="3"/>
  <c r="K233" i="3" l="1"/>
  <c r="E234" i="3" s="1"/>
  <c r="B400" i="3"/>
  <c r="J234" i="3" l="1"/>
  <c r="L234" i="3"/>
  <c r="M234" i="3" s="1"/>
  <c r="D235" i="3" s="1"/>
  <c r="B401" i="3"/>
  <c r="K234" i="3" l="1"/>
  <c r="E235" i="3" s="1"/>
  <c r="B402" i="3"/>
  <c r="J235" i="3" l="1"/>
  <c r="L235" i="3"/>
  <c r="M235" i="3" s="1"/>
  <c r="D236" i="3" s="1"/>
  <c r="B403" i="3"/>
  <c r="K235" i="3" l="1"/>
  <c r="E236" i="3" s="1"/>
  <c r="B404" i="3"/>
  <c r="J236" i="3" l="1"/>
  <c r="L236" i="3"/>
  <c r="M236" i="3" s="1"/>
  <c r="D237" i="3" s="1"/>
  <c r="B405" i="3"/>
  <c r="K236" i="3" l="1"/>
  <c r="E237" i="3" s="1"/>
  <c r="B406" i="3"/>
  <c r="J237" i="3" l="1"/>
  <c r="L237" i="3"/>
  <c r="M237" i="3" s="1"/>
  <c r="D238" i="3" s="1"/>
  <c r="B407" i="3"/>
  <c r="K237" i="3" l="1"/>
  <c r="E238" i="3" s="1"/>
  <c r="B408" i="3"/>
  <c r="J238" i="3" l="1"/>
  <c r="L238" i="3"/>
  <c r="M238" i="3" s="1"/>
  <c r="D239" i="3" s="1"/>
  <c r="B409" i="3"/>
  <c r="K238" i="3" l="1"/>
  <c r="E239" i="3" s="1"/>
  <c r="B410" i="3"/>
  <c r="J239" i="3" l="1"/>
  <c r="L239" i="3"/>
  <c r="M239" i="3" s="1"/>
  <c r="D240" i="3" s="1"/>
  <c r="B411" i="3"/>
  <c r="K239" i="3" l="1"/>
  <c r="E240" i="3" s="1"/>
  <c r="B412" i="3"/>
  <c r="J240" i="3" l="1"/>
  <c r="L240" i="3"/>
  <c r="M240" i="3" s="1"/>
  <c r="D241" i="3" s="1"/>
  <c r="B413" i="3"/>
  <c r="K240" i="3" l="1"/>
  <c r="E241" i="3" s="1"/>
  <c r="B414" i="3"/>
  <c r="J241" i="3" l="1"/>
  <c r="L241" i="3"/>
  <c r="M241" i="3" s="1"/>
  <c r="D242" i="3" s="1"/>
  <c r="B415" i="3"/>
  <c r="K241" i="3" l="1"/>
  <c r="E242" i="3" s="1"/>
  <c r="B416" i="3"/>
  <c r="J242" i="3" l="1"/>
  <c r="L242" i="3"/>
  <c r="M242" i="3" s="1"/>
  <c r="D243" i="3" s="1"/>
  <c r="B417" i="3"/>
  <c r="K242" i="3" l="1"/>
  <c r="E243" i="3" s="1"/>
  <c r="B418" i="3"/>
  <c r="L243" i="3" l="1"/>
  <c r="M243" i="3" s="1"/>
  <c r="D244" i="3" s="1"/>
  <c r="J243" i="3"/>
  <c r="B419" i="3"/>
  <c r="K243" i="3" l="1"/>
  <c r="E244" i="3" s="1"/>
  <c r="J244" i="3" s="1"/>
  <c r="B420" i="3"/>
  <c r="L244" i="3" l="1"/>
  <c r="M244" i="3" s="1"/>
  <c r="D245" i="3" s="1"/>
  <c r="K244" i="3"/>
  <c r="E245" i="3" s="1"/>
  <c r="B421" i="3"/>
  <c r="J245" i="3" l="1"/>
  <c r="L245" i="3"/>
  <c r="M245" i="3" s="1"/>
  <c r="D246" i="3" s="1"/>
  <c r="B422" i="3"/>
  <c r="K245" i="3" l="1"/>
  <c r="E246" i="3" s="1"/>
  <c r="B423" i="3"/>
  <c r="J246" i="3" l="1"/>
  <c r="L246" i="3"/>
  <c r="M246" i="3" s="1"/>
  <c r="D247" i="3" s="1"/>
  <c r="B424" i="3"/>
  <c r="K246" i="3" l="1"/>
  <c r="E247" i="3" s="1"/>
  <c r="B425" i="3"/>
  <c r="J247" i="3" l="1"/>
  <c r="L247" i="3"/>
  <c r="M247" i="3" s="1"/>
  <c r="D248" i="3" s="1"/>
  <c r="B426" i="3"/>
  <c r="K247" i="3" l="1"/>
  <c r="E248" i="3" s="1"/>
  <c r="B427" i="3"/>
  <c r="J248" i="3" l="1"/>
  <c r="L248" i="3"/>
  <c r="M248" i="3" s="1"/>
  <c r="D249" i="3" s="1"/>
  <c r="B428" i="3"/>
  <c r="K248" i="3" l="1"/>
  <c r="E249" i="3" s="1"/>
  <c r="B429" i="3"/>
  <c r="J249" i="3" l="1"/>
  <c r="L249" i="3"/>
  <c r="M249" i="3" s="1"/>
  <c r="D250" i="3" s="1"/>
  <c r="B430" i="3"/>
  <c r="K249" i="3" l="1"/>
  <c r="E250" i="3" s="1"/>
  <c r="B431" i="3"/>
  <c r="J250" i="3" l="1"/>
  <c r="L250" i="3"/>
  <c r="M250" i="3" s="1"/>
  <c r="D251" i="3" s="1"/>
  <c r="B432" i="3"/>
  <c r="K250" i="3" l="1"/>
  <c r="E251" i="3" s="1"/>
  <c r="B433" i="3"/>
  <c r="L251" i="3" l="1"/>
  <c r="M251" i="3" s="1"/>
  <c r="D252" i="3" s="1"/>
  <c r="J251" i="3"/>
  <c r="B434" i="3"/>
  <c r="K251" i="3" l="1"/>
  <c r="E252" i="3" s="1"/>
  <c r="J252" i="3" s="1"/>
  <c r="B435" i="3"/>
  <c r="L252" i="3" l="1"/>
  <c r="M252" i="3" s="1"/>
  <c r="D253" i="3" s="1"/>
  <c r="K252" i="3"/>
  <c r="E253" i="3" s="1"/>
  <c r="B436" i="3"/>
  <c r="L253" i="3" l="1"/>
  <c r="M253" i="3" s="1"/>
  <c r="D254" i="3" s="1"/>
  <c r="J253" i="3"/>
  <c r="B437" i="3"/>
  <c r="K253" i="3" l="1"/>
  <c r="E254" i="3" s="1"/>
  <c r="J254" i="3" s="1"/>
  <c r="B438" i="3"/>
  <c r="L254" i="3" l="1"/>
  <c r="M254" i="3" s="1"/>
  <c r="D255" i="3" s="1"/>
  <c r="B439" i="3"/>
  <c r="K254" i="3" l="1"/>
  <c r="E255" i="3" s="1"/>
  <c r="J255" i="3" s="1"/>
  <c r="L255" i="3"/>
  <c r="M255" i="3" s="1"/>
  <c r="D256" i="3" s="1"/>
  <c r="B440" i="3"/>
  <c r="K255" i="3" l="1"/>
  <c r="E256" i="3" s="1"/>
  <c r="B441" i="3"/>
  <c r="J256" i="3" l="1"/>
  <c r="L256" i="3"/>
  <c r="M256" i="3" s="1"/>
  <c r="D257" i="3" s="1"/>
  <c r="B442" i="3"/>
  <c r="K256" i="3" l="1"/>
  <c r="E257" i="3" s="1"/>
  <c r="B443" i="3"/>
  <c r="J257" i="3" l="1"/>
  <c r="L257" i="3"/>
  <c r="M257" i="3" s="1"/>
  <c r="D258" i="3" s="1"/>
  <c r="B444" i="3"/>
  <c r="K257" i="3" l="1"/>
  <c r="E258" i="3" s="1"/>
  <c r="B445" i="3"/>
  <c r="J258" i="3" l="1"/>
  <c r="L258" i="3"/>
  <c r="M258" i="3" s="1"/>
  <c r="D259" i="3" s="1"/>
  <c r="B446" i="3"/>
  <c r="K258" i="3" l="1"/>
  <c r="E259" i="3" s="1"/>
  <c r="B447" i="3"/>
  <c r="J259" i="3" l="1"/>
  <c r="L259" i="3"/>
  <c r="M259" i="3" s="1"/>
  <c r="D260" i="3" s="1"/>
  <c r="B448" i="3"/>
  <c r="K259" i="3" l="1"/>
  <c r="E260" i="3" s="1"/>
  <c r="B449" i="3"/>
  <c r="J260" i="3" l="1"/>
  <c r="L260" i="3"/>
  <c r="M260" i="3" s="1"/>
  <c r="D261" i="3" s="1"/>
  <c r="B450" i="3"/>
  <c r="K260" i="3" l="1"/>
  <c r="E261" i="3" s="1"/>
  <c r="B451" i="3"/>
  <c r="J261" i="3" l="1"/>
  <c r="L261" i="3"/>
  <c r="M261" i="3" s="1"/>
  <c r="D262" i="3" s="1"/>
  <c r="B452" i="3"/>
  <c r="K261" i="3" l="1"/>
  <c r="E262" i="3" s="1"/>
  <c r="B453" i="3"/>
  <c r="J262" i="3" l="1"/>
  <c r="L262" i="3"/>
  <c r="M262" i="3" s="1"/>
  <c r="D263" i="3" s="1"/>
  <c r="B454" i="3"/>
  <c r="K262" i="3" l="1"/>
  <c r="E263" i="3" s="1"/>
  <c r="B455" i="3"/>
  <c r="J263" i="3" l="1"/>
  <c r="L263" i="3"/>
  <c r="M263" i="3" s="1"/>
  <c r="D264" i="3" s="1"/>
  <c r="B456" i="3"/>
  <c r="K263" i="3" l="1"/>
  <c r="E264" i="3" s="1"/>
  <c r="B457" i="3"/>
  <c r="J264" i="3" l="1"/>
  <c r="L264" i="3"/>
  <c r="M264" i="3" s="1"/>
  <c r="D265" i="3" s="1"/>
  <c r="B458" i="3"/>
  <c r="K264" i="3" l="1"/>
  <c r="E265" i="3" s="1"/>
  <c r="B459" i="3"/>
  <c r="J265" i="3" l="1"/>
  <c r="L265" i="3"/>
  <c r="M265" i="3" s="1"/>
  <c r="D266" i="3" s="1"/>
  <c r="B460" i="3"/>
  <c r="K265" i="3" l="1"/>
  <c r="E266" i="3" s="1"/>
  <c r="B461" i="3"/>
  <c r="J266" i="3" l="1"/>
  <c r="L266" i="3"/>
  <c r="M266" i="3" s="1"/>
  <c r="D267" i="3" s="1"/>
  <c r="B462" i="3"/>
  <c r="K266" i="3" l="1"/>
  <c r="E267" i="3" s="1"/>
  <c r="B463" i="3"/>
  <c r="J267" i="3" l="1"/>
  <c r="L267" i="3"/>
  <c r="M267" i="3" s="1"/>
  <c r="D268" i="3" s="1"/>
  <c r="B464" i="3"/>
  <c r="K267" i="3" l="1"/>
  <c r="E268" i="3" s="1"/>
  <c r="B465" i="3"/>
  <c r="J268" i="3" l="1"/>
  <c r="L268" i="3"/>
  <c r="M268" i="3" s="1"/>
  <c r="D269" i="3" s="1"/>
  <c r="B466" i="3"/>
  <c r="K268" i="3" l="1"/>
  <c r="E269" i="3" s="1"/>
  <c r="B467" i="3"/>
  <c r="J269" i="3" l="1"/>
  <c r="L269" i="3"/>
  <c r="M269" i="3" s="1"/>
  <c r="D270" i="3" s="1"/>
  <c r="B468" i="3"/>
  <c r="K269" i="3" l="1"/>
  <c r="E270" i="3" s="1"/>
  <c r="B469" i="3"/>
  <c r="J270" i="3" l="1"/>
  <c r="L270" i="3"/>
  <c r="M270" i="3" s="1"/>
  <c r="D271" i="3" s="1"/>
  <c r="B470" i="3"/>
  <c r="K270" i="3" l="1"/>
  <c r="E271" i="3" s="1"/>
  <c r="B471" i="3"/>
  <c r="J271" i="3" l="1"/>
  <c r="L271" i="3"/>
  <c r="M271" i="3" s="1"/>
  <c r="D272" i="3" s="1"/>
  <c r="B472" i="3"/>
  <c r="K271" i="3" l="1"/>
  <c r="E272" i="3" s="1"/>
  <c r="B473" i="3"/>
  <c r="J272" i="3" l="1"/>
  <c r="L272" i="3"/>
  <c r="M272" i="3" s="1"/>
  <c r="D273" i="3" s="1"/>
  <c r="B474" i="3"/>
  <c r="K272" i="3" l="1"/>
  <c r="E273" i="3" s="1"/>
  <c r="B475" i="3"/>
  <c r="J273" i="3" l="1"/>
  <c r="L273" i="3"/>
  <c r="M273" i="3" s="1"/>
  <c r="D274" i="3" s="1"/>
  <c r="B476" i="3"/>
  <c r="K273" i="3" l="1"/>
  <c r="E274" i="3" s="1"/>
  <c r="B477" i="3"/>
  <c r="J274" i="3" l="1"/>
  <c r="L274" i="3"/>
  <c r="M274" i="3" s="1"/>
  <c r="D275" i="3" s="1"/>
  <c r="B478" i="3"/>
  <c r="K274" i="3" l="1"/>
  <c r="E275" i="3" s="1"/>
  <c r="B479" i="3"/>
  <c r="J275" i="3" l="1"/>
  <c r="L275" i="3"/>
  <c r="M275" i="3" s="1"/>
  <c r="D276" i="3" s="1"/>
  <c r="B480" i="3"/>
  <c r="K275" i="3" l="1"/>
  <c r="E276" i="3" s="1"/>
  <c r="B481" i="3"/>
  <c r="J276" i="3" l="1"/>
  <c r="L276" i="3"/>
  <c r="M276" i="3" s="1"/>
  <c r="D277" i="3" s="1"/>
  <c r="B482" i="3"/>
  <c r="K276" i="3" l="1"/>
  <c r="E277" i="3" s="1"/>
  <c r="B483" i="3"/>
  <c r="J277" i="3" l="1"/>
  <c r="L277" i="3"/>
  <c r="M277" i="3" s="1"/>
  <c r="D278" i="3" s="1"/>
  <c r="B484" i="3"/>
  <c r="K277" i="3" l="1"/>
  <c r="E278" i="3" s="1"/>
  <c r="B485" i="3"/>
  <c r="J278" i="3" l="1"/>
  <c r="L278" i="3"/>
  <c r="M278" i="3" s="1"/>
  <c r="D279" i="3" s="1"/>
  <c r="B486" i="3"/>
  <c r="K278" i="3" l="1"/>
  <c r="E279" i="3" s="1"/>
  <c r="B487" i="3"/>
  <c r="J279" i="3" l="1"/>
  <c r="L279" i="3"/>
  <c r="M279" i="3" s="1"/>
  <c r="D280" i="3" s="1"/>
  <c r="B488" i="3"/>
  <c r="K279" i="3" l="1"/>
  <c r="E280" i="3" s="1"/>
  <c r="B489" i="3"/>
  <c r="J280" i="3" l="1"/>
  <c r="L280" i="3"/>
  <c r="M280" i="3" s="1"/>
  <c r="D281" i="3" s="1"/>
  <c r="B490" i="3"/>
  <c r="K280" i="3" l="1"/>
  <c r="E281" i="3" s="1"/>
  <c r="B491" i="3"/>
  <c r="J281" i="3" l="1"/>
  <c r="L281" i="3"/>
  <c r="M281" i="3" s="1"/>
  <c r="D282" i="3" s="1"/>
  <c r="B492" i="3"/>
  <c r="K281" i="3" l="1"/>
  <c r="E282" i="3" s="1"/>
  <c r="B493" i="3"/>
  <c r="J282" i="3" l="1"/>
  <c r="L282" i="3"/>
  <c r="M282" i="3" s="1"/>
  <c r="D283" i="3" s="1"/>
  <c r="B494" i="3"/>
  <c r="K282" i="3" l="1"/>
  <c r="E283" i="3" s="1"/>
  <c r="B495" i="3"/>
  <c r="J283" i="3" l="1"/>
  <c r="L283" i="3"/>
  <c r="M283" i="3" s="1"/>
  <c r="D284" i="3" s="1"/>
  <c r="B496" i="3"/>
  <c r="K283" i="3" l="1"/>
  <c r="E284" i="3" s="1"/>
  <c r="B497" i="3"/>
  <c r="J284" i="3" l="1"/>
  <c r="L284" i="3"/>
  <c r="M284" i="3" s="1"/>
  <c r="D285" i="3" s="1"/>
  <c r="B498" i="3"/>
  <c r="K284" i="3" l="1"/>
  <c r="E285" i="3" s="1"/>
  <c r="B499" i="3"/>
  <c r="J285" i="3" l="1"/>
  <c r="L285" i="3"/>
  <c r="M285" i="3" s="1"/>
  <c r="D286" i="3" s="1"/>
  <c r="B500" i="3"/>
  <c r="K285" i="3" l="1"/>
  <c r="E286" i="3" s="1"/>
  <c r="B501" i="3"/>
  <c r="J286" i="3" l="1"/>
  <c r="L286" i="3"/>
  <c r="M286" i="3" s="1"/>
  <c r="D287" i="3" s="1"/>
  <c r="B502" i="3"/>
  <c r="K286" i="3" l="1"/>
  <c r="E287" i="3" s="1"/>
  <c r="B503" i="3"/>
  <c r="J287" i="3" l="1"/>
  <c r="L287" i="3"/>
  <c r="M287" i="3" s="1"/>
  <c r="D288" i="3" s="1"/>
  <c r="B504" i="3"/>
  <c r="K287" i="3" l="1"/>
  <c r="E288" i="3" s="1"/>
  <c r="B505" i="3"/>
  <c r="J288" i="3" l="1"/>
  <c r="L288" i="3"/>
  <c r="M288" i="3" s="1"/>
  <c r="D289" i="3" s="1"/>
  <c r="B506" i="3"/>
  <c r="K288" i="3" l="1"/>
  <c r="E289" i="3" s="1"/>
  <c r="B507" i="3"/>
  <c r="J289" i="3" l="1"/>
  <c r="L289" i="3"/>
  <c r="M289" i="3" s="1"/>
  <c r="D290" i="3" s="1"/>
  <c r="B508" i="3"/>
  <c r="K289" i="3" l="1"/>
  <c r="E290" i="3" s="1"/>
  <c r="B509" i="3"/>
  <c r="L290" i="3" l="1"/>
  <c r="M290" i="3" s="1"/>
  <c r="D291" i="3" s="1"/>
  <c r="J290" i="3"/>
  <c r="B510" i="3"/>
  <c r="K290" i="3" l="1"/>
  <c r="E291" i="3" s="1"/>
  <c r="J291" i="3" s="1"/>
  <c r="B511" i="3"/>
  <c r="L291" i="3" l="1"/>
  <c r="M291" i="3" s="1"/>
  <c r="D292" i="3" s="1"/>
  <c r="B512" i="3"/>
  <c r="K291" i="3" l="1"/>
  <c r="E292" i="3" s="1"/>
  <c r="J292" i="3"/>
  <c r="L292" i="3"/>
  <c r="M292" i="3" s="1"/>
  <c r="D293" i="3" s="1"/>
  <c r="B513" i="3"/>
  <c r="K292" i="3" l="1"/>
  <c r="E293" i="3" s="1"/>
  <c r="B514" i="3"/>
  <c r="J293" i="3" l="1"/>
  <c r="L293" i="3"/>
  <c r="M293" i="3" s="1"/>
  <c r="D294" i="3" s="1"/>
  <c r="B515" i="3"/>
  <c r="K293" i="3" l="1"/>
  <c r="E294" i="3" s="1"/>
  <c r="B516" i="3"/>
  <c r="J294" i="3" l="1"/>
  <c r="L294" i="3"/>
  <c r="M294" i="3" s="1"/>
  <c r="D295" i="3" s="1"/>
  <c r="B517" i="3"/>
  <c r="K294" i="3" l="1"/>
  <c r="E295" i="3" s="1"/>
  <c r="B518" i="3"/>
  <c r="J295" i="3" l="1"/>
  <c r="L295" i="3"/>
  <c r="M295" i="3" s="1"/>
  <c r="D296" i="3" s="1"/>
  <c r="B519" i="3"/>
  <c r="K295" i="3" l="1"/>
  <c r="E296" i="3" s="1"/>
  <c r="B520" i="3"/>
  <c r="J296" i="3" l="1"/>
  <c r="L296" i="3"/>
  <c r="M296" i="3" s="1"/>
  <c r="D297" i="3" s="1"/>
  <c r="B521" i="3"/>
  <c r="K296" i="3" l="1"/>
  <c r="E297" i="3" s="1"/>
  <c r="B522" i="3"/>
  <c r="J297" i="3" l="1"/>
  <c r="L297" i="3"/>
  <c r="M297" i="3" s="1"/>
  <c r="D298" i="3" s="1"/>
  <c r="B523" i="3"/>
  <c r="K297" i="3" l="1"/>
  <c r="E298" i="3" s="1"/>
  <c r="B524" i="3"/>
  <c r="J298" i="3" l="1"/>
  <c r="L298" i="3"/>
  <c r="M298" i="3" s="1"/>
  <c r="D299" i="3" s="1"/>
  <c r="B525" i="3"/>
  <c r="K298" i="3" l="1"/>
  <c r="E299" i="3" s="1"/>
  <c r="B526" i="3"/>
  <c r="J299" i="3" l="1"/>
  <c r="L299" i="3"/>
  <c r="M299" i="3" s="1"/>
  <c r="D300" i="3" s="1"/>
  <c r="B527" i="3"/>
  <c r="K299" i="3" l="1"/>
  <c r="E300" i="3" s="1"/>
  <c r="B528" i="3"/>
  <c r="J300" i="3" l="1"/>
  <c r="L300" i="3"/>
  <c r="M300" i="3" s="1"/>
  <c r="D301" i="3" s="1"/>
  <c r="B529" i="3"/>
  <c r="K300" i="3" l="1"/>
  <c r="E301" i="3" s="1"/>
  <c r="B530" i="3"/>
  <c r="J301" i="3" l="1"/>
  <c r="L301" i="3"/>
  <c r="M301" i="3" s="1"/>
  <c r="D302" i="3" s="1"/>
  <c r="B531" i="3"/>
  <c r="K301" i="3" l="1"/>
  <c r="E302" i="3" s="1"/>
  <c r="B532" i="3"/>
  <c r="J302" i="3" l="1"/>
  <c r="L302" i="3"/>
  <c r="M302" i="3" s="1"/>
  <c r="D303" i="3" s="1"/>
  <c r="B533" i="3"/>
  <c r="K302" i="3" l="1"/>
  <c r="E303" i="3" s="1"/>
  <c r="B534" i="3"/>
  <c r="J303" i="3" l="1"/>
  <c r="L303" i="3"/>
  <c r="M303" i="3" s="1"/>
  <c r="D304" i="3" s="1"/>
  <c r="B535" i="3"/>
  <c r="K303" i="3" l="1"/>
  <c r="E304" i="3" s="1"/>
  <c r="B536" i="3"/>
  <c r="J304" i="3" l="1"/>
  <c r="L304" i="3"/>
  <c r="M304" i="3" s="1"/>
  <c r="D305" i="3" s="1"/>
  <c r="B537" i="3"/>
  <c r="K304" i="3" l="1"/>
  <c r="E305" i="3" s="1"/>
  <c r="B538" i="3"/>
  <c r="J305" i="3" l="1"/>
  <c r="L305" i="3"/>
  <c r="M305" i="3" s="1"/>
  <c r="D306" i="3" s="1"/>
  <c r="B539" i="3"/>
  <c r="K305" i="3" l="1"/>
  <c r="E306" i="3" s="1"/>
  <c r="B540" i="3"/>
  <c r="J306" i="3" l="1"/>
  <c r="L306" i="3"/>
  <c r="M306" i="3" s="1"/>
  <c r="D307" i="3" s="1"/>
  <c r="B541" i="3"/>
  <c r="K306" i="3" l="1"/>
  <c r="E307" i="3" s="1"/>
  <c r="B542" i="3"/>
  <c r="J307" i="3" l="1"/>
  <c r="L307" i="3"/>
  <c r="M307" i="3" s="1"/>
  <c r="D308" i="3" s="1"/>
  <c r="B543" i="3"/>
  <c r="K307" i="3" l="1"/>
  <c r="E308" i="3" s="1"/>
  <c r="B544" i="3"/>
  <c r="J308" i="3" l="1"/>
  <c r="L308" i="3"/>
  <c r="M308" i="3" s="1"/>
  <c r="D309" i="3" s="1"/>
  <c r="B545" i="3"/>
  <c r="K308" i="3" l="1"/>
  <c r="E309" i="3" s="1"/>
  <c r="B546" i="3"/>
  <c r="J309" i="3" l="1"/>
  <c r="L309" i="3"/>
  <c r="M309" i="3" s="1"/>
  <c r="D310" i="3" s="1"/>
  <c r="B547" i="3"/>
  <c r="K309" i="3" l="1"/>
  <c r="E310" i="3" s="1"/>
  <c r="B548" i="3"/>
  <c r="J310" i="3" l="1"/>
  <c r="L310" i="3"/>
  <c r="M310" i="3" s="1"/>
  <c r="D311" i="3" s="1"/>
  <c r="B549" i="3"/>
  <c r="K310" i="3" l="1"/>
  <c r="E311" i="3" s="1"/>
  <c r="B550" i="3"/>
  <c r="J311" i="3" l="1"/>
  <c r="L311" i="3"/>
  <c r="M311" i="3" s="1"/>
  <c r="D312" i="3" s="1"/>
  <c r="B551" i="3"/>
  <c r="K311" i="3" l="1"/>
  <c r="E312" i="3" s="1"/>
  <c r="B552" i="3"/>
  <c r="J312" i="3" l="1"/>
  <c r="L312" i="3"/>
  <c r="M312" i="3" s="1"/>
  <c r="D313" i="3" s="1"/>
  <c r="B553" i="3"/>
  <c r="K312" i="3" l="1"/>
  <c r="E313" i="3" s="1"/>
  <c r="B554" i="3"/>
  <c r="J313" i="3" l="1"/>
  <c r="L313" i="3"/>
  <c r="M313" i="3" s="1"/>
  <c r="D314" i="3" s="1"/>
  <c r="B555" i="3"/>
  <c r="K313" i="3" l="1"/>
  <c r="E314" i="3" s="1"/>
  <c r="B556" i="3"/>
  <c r="J314" i="3" l="1"/>
  <c r="L314" i="3"/>
  <c r="M314" i="3" s="1"/>
  <c r="D315" i="3" s="1"/>
  <c r="B557" i="3"/>
  <c r="K314" i="3" l="1"/>
  <c r="E315" i="3" s="1"/>
  <c r="B558" i="3"/>
  <c r="J315" i="3" l="1"/>
  <c r="L315" i="3"/>
  <c r="M315" i="3" s="1"/>
  <c r="D316" i="3" s="1"/>
  <c r="B559" i="3"/>
  <c r="K315" i="3" l="1"/>
  <c r="E316" i="3" s="1"/>
  <c r="B560" i="3"/>
  <c r="J316" i="3" l="1"/>
  <c r="L316" i="3"/>
  <c r="M316" i="3" s="1"/>
  <c r="D317" i="3" s="1"/>
  <c r="B561" i="3"/>
  <c r="K316" i="3" l="1"/>
  <c r="E317" i="3" s="1"/>
  <c r="B562" i="3"/>
  <c r="J317" i="3" l="1"/>
  <c r="L317" i="3"/>
  <c r="M317" i="3" s="1"/>
  <c r="D318" i="3" s="1"/>
  <c r="B563" i="3"/>
  <c r="K317" i="3" l="1"/>
  <c r="E318" i="3" s="1"/>
  <c r="B564" i="3"/>
  <c r="J318" i="3" l="1"/>
  <c r="L318" i="3"/>
  <c r="M318" i="3" s="1"/>
  <c r="D319" i="3" s="1"/>
  <c r="B565" i="3"/>
  <c r="K318" i="3" l="1"/>
  <c r="E319" i="3" s="1"/>
  <c r="B566" i="3"/>
  <c r="J319" i="3" l="1"/>
  <c r="L319" i="3"/>
  <c r="M319" i="3" s="1"/>
  <c r="D320" i="3" s="1"/>
  <c r="B567" i="3"/>
  <c r="K319" i="3" l="1"/>
  <c r="E320" i="3" s="1"/>
  <c r="B568" i="3"/>
  <c r="L320" i="3" l="1"/>
  <c r="M320" i="3" s="1"/>
  <c r="D321" i="3" s="1"/>
  <c r="J320" i="3"/>
  <c r="B569" i="3"/>
  <c r="K320" i="3" l="1"/>
  <c r="E321" i="3" s="1"/>
  <c r="J321" i="3" s="1"/>
  <c r="B570" i="3"/>
  <c r="L321" i="3" l="1"/>
  <c r="M321" i="3" s="1"/>
  <c r="D322" i="3" s="1"/>
  <c r="K321" i="3"/>
  <c r="E322" i="3" s="1"/>
  <c r="B571" i="3"/>
  <c r="J322" i="3" l="1"/>
  <c r="L322" i="3"/>
  <c r="M322" i="3" s="1"/>
  <c r="D323" i="3" s="1"/>
  <c r="B572" i="3"/>
  <c r="K322" i="3" l="1"/>
  <c r="E323" i="3" s="1"/>
  <c r="B573" i="3"/>
  <c r="J323" i="3" l="1"/>
  <c r="L323" i="3"/>
  <c r="M323" i="3" s="1"/>
  <c r="D324" i="3" s="1"/>
  <c r="B574" i="3"/>
  <c r="K323" i="3" l="1"/>
  <c r="E324" i="3" s="1"/>
  <c r="B575" i="3"/>
  <c r="J324" i="3" l="1"/>
  <c r="L324" i="3"/>
  <c r="M324" i="3" s="1"/>
  <c r="D325" i="3" s="1"/>
  <c r="B576" i="3"/>
  <c r="K324" i="3" l="1"/>
  <c r="E325" i="3" s="1"/>
  <c r="B577" i="3"/>
  <c r="J325" i="3" l="1"/>
  <c r="L325" i="3"/>
  <c r="M325" i="3" s="1"/>
  <c r="D326" i="3" s="1"/>
  <c r="B578" i="3"/>
  <c r="K325" i="3" l="1"/>
  <c r="E326" i="3" s="1"/>
  <c r="B579" i="3"/>
  <c r="J326" i="3" l="1"/>
  <c r="L326" i="3"/>
  <c r="M326" i="3" s="1"/>
  <c r="D327" i="3" s="1"/>
  <c r="B580" i="3"/>
  <c r="K326" i="3" l="1"/>
  <c r="E327" i="3" s="1"/>
  <c r="B581" i="3"/>
  <c r="J327" i="3" l="1"/>
  <c r="L327" i="3"/>
  <c r="M327" i="3" s="1"/>
  <c r="D328" i="3" s="1"/>
  <c r="B582" i="3"/>
  <c r="K327" i="3" l="1"/>
  <c r="E328" i="3" s="1"/>
  <c r="B583" i="3"/>
  <c r="J328" i="3" l="1"/>
  <c r="L328" i="3"/>
  <c r="M328" i="3" s="1"/>
  <c r="D329" i="3" s="1"/>
  <c r="B584" i="3"/>
  <c r="K328" i="3" l="1"/>
  <c r="E329" i="3" s="1"/>
  <c r="B585" i="3"/>
  <c r="J329" i="3" l="1"/>
  <c r="L329" i="3"/>
  <c r="M329" i="3" s="1"/>
  <c r="D330" i="3" s="1"/>
  <c r="B586" i="3"/>
  <c r="K329" i="3" l="1"/>
  <c r="E330" i="3" s="1"/>
  <c r="B587" i="3"/>
  <c r="J330" i="3" l="1"/>
  <c r="L330" i="3"/>
  <c r="M330" i="3" s="1"/>
  <c r="D331" i="3" s="1"/>
  <c r="B588" i="3"/>
  <c r="K330" i="3" l="1"/>
  <c r="E331" i="3" s="1"/>
  <c r="B589" i="3"/>
  <c r="J331" i="3" l="1"/>
  <c r="L331" i="3"/>
  <c r="M331" i="3" s="1"/>
  <c r="D332" i="3" s="1"/>
  <c r="B590" i="3"/>
  <c r="K331" i="3" l="1"/>
  <c r="E332" i="3" s="1"/>
  <c r="B591" i="3"/>
  <c r="J332" i="3" l="1"/>
  <c r="L332" i="3"/>
  <c r="M332" i="3" s="1"/>
  <c r="D333" i="3" s="1"/>
  <c r="B592" i="3"/>
  <c r="K332" i="3" l="1"/>
  <c r="E333" i="3" s="1"/>
  <c r="B593" i="3"/>
  <c r="J333" i="3" l="1"/>
  <c r="L333" i="3"/>
  <c r="M333" i="3" s="1"/>
  <c r="D334" i="3" s="1"/>
  <c r="B594" i="3"/>
  <c r="K333" i="3" l="1"/>
  <c r="E334" i="3" s="1"/>
  <c r="B595" i="3"/>
  <c r="J334" i="3" l="1"/>
  <c r="L334" i="3"/>
  <c r="M334" i="3" s="1"/>
  <c r="D335" i="3" s="1"/>
  <c r="B596" i="3"/>
  <c r="K334" i="3" l="1"/>
  <c r="E335" i="3" s="1"/>
  <c r="B597" i="3"/>
  <c r="J335" i="3" l="1"/>
  <c r="L335" i="3"/>
  <c r="M335" i="3" s="1"/>
  <c r="D336" i="3" s="1"/>
  <c r="B598" i="3"/>
  <c r="K335" i="3" l="1"/>
  <c r="E336" i="3" s="1"/>
  <c r="B599" i="3"/>
  <c r="J336" i="3" l="1"/>
  <c r="L336" i="3"/>
  <c r="M336" i="3" s="1"/>
  <c r="D337" i="3" s="1"/>
  <c r="B600" i="3"/>
  <c r="K336" i="3" l="1"/>
  <c r="E337" i="3" s="1"/>
  <c r="B601" i="3"/>
  <c r="L337" i="3" l="1"/>
  <c r="M337" i="3" s="1"/>
  <c r="D338" i="3" s="1"/>
  <c r="J337" i="3"/>
  <c r="B602" i="3"/>
  <c r="K337" i="3" l="1"/>
  <c r="E338" i="3" s="1"/>
  <c r="J338" i="3" s="1"/>
  <c r="B603" i="3"/>
  <c r="L338" i="3" l="1"/>
  <c r="M338" i="3" s="1"/>
  <c r="D339" i="3" s="1"/>
  <c r="K338" i="3"/>
  <c r="E339" i="3" s="1"/>
  <c r="B604" i="3"/>
  <c r="J339" i="3" l="1"/>
  <c r="L339" i="3"/>
  <c r="M339" i="3" s="1"/>
  <c r="D340" i="3" s="1"/>
  <c r="B605" i="3"/>
  <c r="K339" i="3" l="1"/>
  <c r="E340" i="3" s="1"/>
  <c r="B606" i="3"/>
  <c r="L340" i="3" l="1"/>
  <c r="M340" i="3" s="1"/>
  <c r="D341" i="3" s="1"/>
  <c r="J340" i="3"/>
  <c r="B607" i="3"/>
  <c r="K340" i="3" l="1"/>
  <c r="E341" i="3" s="1"/>
  <c r="J341" i="3" s="1"/>
  <c r="B608" i="3"/>
  <c r="L341" i="3" l="1"/>
  <c r="M341" i="3" s="1"/>
  <c r="D342" i="3" s="1"/>
  <c r="K341" i="3"/>
  <c r="E342" i="3" s="1"/>
  <c r="B609" i="3"/>
  <c r="J342" i="3" l="1"/>
  <c r="L342" i="3"/>
  <c r="M342" i="3" s="1"/>
  <c r="D343" i="3" s="1"/>
  <c r="B610" i="3"/>
  <c r="K342" i="3" l="1"/>
  <c r="E343" i="3" s="1"/>
  <c r="B611" i="3"/>
  <c r="J343" i="3" l="1"/>
  <c r="L343" i="3"/>
  <c r="M343" i="3" s="1"/>
  <c r="D344" i="3" s="1"/>
  <c r="B612" i="3"/>
  <c r="K343" i="3" l="1"/>
  <c r="E344" i="3" s="1"/>
  <c r="B613" i="3"/>
  <c r="L344" i="3" l="1"/>
  <c r="M344" i="3" s="1"/>
  <c r="D345" i="3" s="1"/>
  <c r="J344" i="3"/>
  <c r="B614" i="3"/>
  <c r="K344" i="3" l="1"/>
  <c r="E345" i="3" s="1"/>
  <c r="J345" i="3" s="1"/>
  <c r="B615" i="3"/>
  <c r="L345" i="3" l="1"/>
  <c r="M345" i="3" s="1"/>
  <c r="D346" i="3" s="1"/>
  <c r="B616" i="3"/>
  <c r="K345" i="3" l="1"/>
  <c r="E346" i="3" s="1"/>
  <c r="J346" i="3" s="1"/>
  <c r="B617" i="3"/>
  <c r="L346" i="3" l="1"/>
  <c r="M346" i="3" s="1"/>
  <c r="D347" i="3" s="1"/>
  <c r="B618" i="3"/>
  <c r="K346" i="3" l="1"/>
  <c r="E347" i="3" s="1"/>
  <c r="J347" i="3" s="1"/>
  <c r="B619" i="3"/>
  <c r="L347" i="3" l="1"/>
  <c r="M347" i="3" s="1"/>
  <c r="D348" i="3" s="1"/>
  <c r="K347" i="3"/>
  <c r="E348" i="3" s="1"/>
  <c r="B620" i="3"/>
  <c r="J348" i="3" l="1"/>
  <c r="L348" i="3"/>
  <c r="M348" i="3" s="1"/>
  <c r="D349" i="3" s="1"/>
  <c r="B621" i="3"/>
  <c r="K348" i="3" l="1"/>
  <c r="E349" i="3" s="1"/>
  <c r="B622" i="3"/>
  <c r="J349" i="3" l="1"/>
  <c r="L349" i="3"/>
  <c r="M349" i="3" s="1"/>
  <c r="D350" i="3" s="1"/>
  <c r="B623" i="3"/>
  <c r="K349" i="3" l="1"/>
  <c r="E350" i="3" s="1"/>
  <c r="B624" i="3"/>
  <c r="J350" i="3" l="1"/>
  <c r="L350" i="3"/>
  <c r="M350" i="3" s="1"/>
  <c r="D351" i="3" s="1"/>
  <c r="B625" i="3"/>
  <c r="K350" i="3" l="1"/>
  <c r="E351" i="3" s="1"/>
  <c r="B626" i="3"/>
  <c r="L351" i="3" l="1"/>
  <c r="M351" i="3" s="1"/>
  <c r="D352" i="3" s="1"/>
  <c r="J351" i="3"/>
  <c r="B627" i="3"/>
  <c r="K351" i="3" l="1"/>
  <c r="E352" i="3" s="1"/>
  <c r="J352" i="3" s="1"/>
  <c r="B628" i="3"/>
  <c r="L352" i="3" l="1"/>
  <c r="M352" i="3" s="1"/>
  <c r="D353" i="3" s="1"/>
  <c r="B629" i="3"/>
  <c r="K352" i="3" l="1"/>
  <c r="E353" i="3" s="1"/>
  <c r="J353" i="3" s="1"/>
  <c r="B630" i="3"/>
  <c r="L353" i="3" l="1"/>
  <c r="M353" i="3" s="1"/>
  <c r="D354" i="3" s="1"/>
  <c r="K353" i="3"/>
  <c r="E354" i="3" s="1"/>
  <c r="B631" i="3"/>
  <c r="J354" i="3" l="1"/>
  <c r="L354" i="3"/>
  <c r="M354" i="3" s="1"/>
  <c r="D355" i="3" s="1"/>
  <c r="B632" i="3"/>
  <c r="K354" i="3" l="1"/>
  <c r="E355" i="3" s="1"/>
  <c r="B633" i="3"/>
  <c r="J355" i="3" l="1"/>
  <c r="L355" i="3"/>
  <c r="M355" i="3" s="1"/>
  <c r="D356" i="3" s="1"/>
  <c r="B634" i="3"/>
  <c r="K355" i="3" l="1"/>
  <c r="E356" i="3" s="1"/>
  <c r="B635" i="3"/>
  <c r="J356" i="3" l="1"/>
  <c r="L356" i="3"/>
  <c r="M356" i="3" s="1"/>
  <c r="D357" i="3" s="1"/>
  <c r="B636" i="3"/>
  <c r="K356" i="3" l="1"/>
  <c r="E357" i="3" s="1"/>
  <c r="B637" i="3"/>
  <c r="J357" i="3" l="1"/>
  <c r="L357" i="3"/>
  <c r="M357" i="3" s="1"/>
  <c r="D358" i="3" s="1"/>
  <c r="B638" i="3"/>
  <c r="K357" i="3" l="1"/>
  <c r="E358" i="3" s="1"/>
  <c r="B639" i="3"/>
  <c r="J358" i="3" l="1"/>
  <c r="L358" i="3"/>
  <c r="M358" i="3" s="1"/>
  <c r="D359" i="3" s="1"/>
  <c r="B640" i="3"/>
  <c r="K358" i="3" l="1"/>
  <c r="E359" i="3" s="1"/>
  <c r="B641" i="3"/>
  <c r="J359" i="3" l="1"/>
  <c r="L359" i="3"/>
  <c r="M359" i="3" s="1"/>
  <c r="D360" i="3" s="1"/>
  <c r="B642" i="3"/>
  <c r="K359" i="3" l="1"/>
  <c r="E360" i="3" s="1"/>
  <c r="B643" i="3"/>
  <c r="J360" i="3" l="1"/>
  <c r="L360" i="3"/>
  <c r="M360" i="3" s="1"/>
  <c r="D361" i="3" s="1"/>
  <c r="B644" i="3"/>
  <c r="K360" i="3" l="1"/>
  <c r="E361" i="3" s="1"/>
  <c r="B645" i="3"/>
  <c r="J361" i="3" l="1"/>
  <c r="L361" i="3"/>
  <c r="M361" i="3" s="1"/>
  <c r="D362" i="3" s="1"/>
  <c r="B646" i="3"/>
  <c r="K361" i="3" l="1"/>
  <c r="E362" i="3" s="1"/>
  <c r="B647" i="3"/>
  <c r="J362" i="3" l="1"/>
  <c r="L362" i="3"/>
  <c r="M362" i="3" s="1"/>
  <c r="D363" i="3" s="1"/>
  <c r="B648" i="3"/>
  <c r="K362" i="3" l="1"/>
  <c r="E363" i="3" s="1"/>
  <c r="B649" i="3"/>
  <c r="J363" i="3" l="1"/>
  <c r="L363" i="3"/>
  <c r="M363" i="3" s="1"/>
  <c r="D364" i="3" s="1"/>
  <c r="B650" i="3"/>
  <c r="K363" i="3" l="1"/>
  <c r="E364" i="3" s="1"/>
  <c r="B651" i="3"/>
  <c r="J364" i="3" l="1"/>
  <c r="L364" i="3"/>
  <c r="M364" i="3" s="1"/>
  <c r="D365" i="3" s="1"/>
  <c r="B652" i="3"/>
  <c r="K364" i="3" l="1"/>
  <c r="E365" i="3" s="1"/>
  <c r="B653" i="3"/>
  <c r="J365" i="3" l="1"/>
  <c r="L365" i="3"/>
  <c r="M365" i="3" s="1"/>
  <c r="D366" i="3" s="1"/>
  <c r="B654" i="3"/>
  <c r="K365" i="3" l="1"/>
  <c r="E366" i="3" s="1"/>
  <c r="B655" i="3"/>
  <c r="J366" i="3" l="1"/>
  <c r="L366" i="3"/>
  <c r="M366" i="3" s="1"/>
  <c r="D367" i="3" s="1"/>
  <c r="B656" i="3"/>
  <c r="K366" i="3" l="1"/>
  <c r="E367" i="3" s="1"/>
  <c r="B657" i="3"/>
  <c r="J367" i="3" l="1"/>
  <c r="L367" i="3"/>
  <c r="M367" i="3" s="1"/>
  <c r="D368" i="3" s="1"/>
  <c r="B658" i="3"/>
  <c r="K367" i="3" l="1"/>
  <c r="E368" i="3" s="1"/>
  <c r="B659" i="3"/>
  <c r="J368" i="3" l="1"/>
  <c r="L368" i="3"/>
  <c r="M368" i="3" s="1"/>
  <c r="D369" i="3" s="1"/>
  <c r="B660" i="3"/>
  <c r="K368" i="3" l="1"/>
  <c r="E369" i="3" s="1"/>
  <c r="B661" i="3"/>
  <c r="J369" i="3" l="1"/>
  <c r="L369" i="3"/>
  <c r="M369" i="3" s="1"/>
  <c r="D370" i="3" s="1"/>
  <c r="B662" i="3"/>
  <c r="K369" i="3" l="1"/>
  <c r="E370" i="3" s="1"/>
  <c r="B663" i="3"/>
  <c r="J370" i="3" l="1"/>
  <c r="L370" i="3"/>
  <c r="M370" i="3" s="1"/>
  <c r="D371" i="3" s="1"/>
  <c r="B664" i="3"/>
  <c r="K370" i="3" l="1"/>
  <c r="E371" i="3" s="1"/>
  <c r="B665" i="3"/>
  <c r="J371" i="3" l="1"/>
  <c r="L371" i="3"/>
  <c r="M371" i="3" s="1"/>
  <c r="D372" i="3" s="1"/>
  <c r="B666" i="3"/>
  <c r="K371" i="3" l="1"/>
  <c r="E372" i="3" s="1"/>
  <c r="B667" i="3"/>
  <c r="J372" i="3" l="1"/>
  <c r="L372" i="3"/>
  <c r="M372" i="3" s="1"/>
  <c r="D373" i="3" s="1"/>
  <c r="B668" i="3"/>
  <c r="K372" i="3" l="1"/>
  <c r="E373" i="3" s="1"/>
  <c r="B669" i="3"/>
  <c r="J373" i="3" l="1"/>
  <c r="L373" i="3"/>
  <c r="M373" i="3" s="1"/>
  <c r="D374" i="3" s="1"/>
  <c r="B670" i="3"/>
  <c r="K373" i="3" l="1"/>
  <c r="E374" i="3" s="1"/>
  <c r="B671" i="3"/>
  <c r="J374" i="3" l="1"/>
  <c r="L374" i="3"/>
  <c r="M374" i="3" s="1"/>
  <c r="D375" i="3" s="1"/>
  <c r="B672" i="3"/>
  <c r="K374" i="3" l="1"/>
  <c r="E375" i="3" s="1"/>
  <c r="B673" i="3"/>
  <c r="J375" i="3" l="1"/>
  <c r="L375" i="3"/>
  <c r="M375" i="3" s="1"/>
  <c r="D376" i="3" s="1"/>
  <c r="B674" i="3"/>
  <c r="K375" i="3" l="1"/>
  <c r="E376" i="3" s="1"/>
  <c r="B675" i="3"/>
  <c r="J376" i="3" l="1"/>
  <c r="L376" i="3"/>
  <c r="M376" i="3" s="1"/>
  <c r="D377" i="3" s="1"/>
  <c r="B676" i="3"/>
  <c r="K376" i="3" l="1"/>
  <c r="E377" i="3" s="1"/>
  <c r="B677" i="3"/>
  <c r="J377" i="3" l="1"/>
  <c r="L377" i="3"/>
  <c r="M377" i="3" s="1"/>
  <c r="D378" i="3" s="1"/>
  <c r="B678" i="3"/>
  <c r="K377" i="3" l="1"/>
  <c r="E378" i="3" s="1"/>
  <c r="B679" i="3"/>
  <c r="J378" i="3" l="1"/>
  <c r="L378" i="3"/>
  <c r="M378" i="3" s="1"/>
  <c r="D379" i="3" s="1"/>
  <c r="B680" i="3"/>
  <c r="K378" i="3" l="1"/>
  <c r="E379" i="3" s="1"/>
  <c r="B681" i="3"/>
  <c r="J379" i="3" l="1"/>
  <c r="L379" i="3"/>
  <c r="M379" i="3" s="1"/>
  <c r="D380" i="3" s="1"/>
  <c r="B682" i="3"/>
  <c r="K379" i="3" l="1"/>
  <c r="E380" i="3" s="1"/>
  <c r="B683" i="3"/>
  <c r="J380" i="3" l="1"/>
  <c r="L380" i="3"/>
  <c r="M380" i="3" s="1"/>
  <c r="D381" i="3" s="1"/>
  <c r="B684" i="3"/>
  <c r="K380" i="3" l="1"/>
  <c r="E381" i="3" s="1"/>
  <c r="B685" i="3"/>
  <c r="J381" i="3" l="1"/>
  <c r="L381" i="3"/>
  <c r="M381" i="3" s="1"/>
  <c r="D382" i="3" s="1"/>
  <c r="B686" i="3"/>
  <c r="K381" i="3" l="1"/>
  <c r="E382" i="3" s="1"/>
  <c r="B687" i="3"/>
  <c r="J382" i="3" l="1"/>
  <c r="L382" i="3"/>
  <c r="M382" i="3" s="1"/>
  <c r="D383" i="3" s="1"/>
  <c r="B688" i="3"/>
  <c r="K382" i="3" l="1"/>
  <c r="E383" i="3" s="1"/>
  <c r="B689" i="3"/>
  <c r="J383" i="3" l="1"/>
  <c r="L383" i="3"/>
  <c r="M383" i="3" s="1"/>
  <c r="D384" i="3" s="1"/>
  <c r="B690" i="3"/>
  <c r="K383" i="3" l="1"/>
  <c r="E384" i="3" s="1"/>
  <c r="B691" i="3"/>
  <c r="J384" i="3" l="1"/>
  <c r="L384" i="3"/>
  <c r="M384" i="3" s="1"/>
  <c r="D385" i="3" s="1"/>
  <c r="B692" i="3"/>
  <c r="K384" i="3" l="1"/>
  <c r="E385" i="3" s="1"/>
  <c r="B693" i="3"/>
  <c r="L385" i="3" l="1"/>
  <c r="M385" i="3" s="1"/>
  <c r="D386" i="3" s="1"/>
  <c r="J385" i="3"/>
  <c r="B694" i="3"/>
  <c r="K385" i="3" l="1"/>
  <c r="E386" i="3" s="1"/>
  <c r="J386" i="3" s="1"/>
  <c r="B695" i="3"/>
  <c r="L386" i="3" l="1"/>
  <c r="M386" i="3" s="1"/>
  <c r="D387" i="3" s="1"/>
  <c r="B696" i="3"/>
  <c r="K386" i="3" l="1"/>
  <c r="E387" i="3" s="1"/>
  <c r="L387" i="3" s="1"/>
  <c r="M387" i="3" s="1"/>
  <c r="D388" i="3" s="1"/>
  <c r="B697" i="3"/>
  <c r="J387" i="3" l="1"/>
  <c r="K387" i="3" s="1"/>
  <c r="E388" i="3" s="1"/>
  <c r="J388" i="3" s="1"/>
  <c r="B698" i="3"/>
  <c r="L388" i="3" l="1"/>
  <c r="M388" i="3" s="1"/>
  <c r="D389" i="3" s="1"/>
  <c r="B699" i="3"/>
  <c r="K388" i="3" l="1"/>
  <c r="E389" i="3" s="1"/>
  <c r="J389" i="3" s="1"/>
  <c r="B700" i="3"/>
  <c r="L389" i="3" l="1"/>
  <c r="M389" i="3" s="1"/>
  <c r="D390" i="3" s="1"/>
  <c r="B701" i="3"/>
  <c r="K389" i="3" l="1"/>
  <c r="E390" i="3" s="1"/>
  <c r="J390" i="3" s="1"/>
  <c r="B702" i="3"/>
  <c r="L390" i="3" l="1"/>
  <c r="M390" i="3" s="1"/>
  <c r="D391" i="3" s="1"/>
  <c r="B703" i="3"/>
  <c r="K390" i="3" l="1"/>
  <c r="E391" i="3" s="1"/>
  <c r="L391" i="3" s="1"/>
  <c r="M391" i="3" s="1"/>
  <c r="D392" i="3" s="1"/>
  <c r="B704" i="3"/>
  <c r="J391" i="3" l="1"/>
  <c r="K391" i="3" s="1"/>
  <c r="E392" i="3" s="1"/>
  <c r="J392" i="3" s="1"/>
  <c r="B705" i="3"/>
  <c r="L392" i="3" l="1"/>
  <c r="M392" i="3" s="1"/>
  <c r="D393" i="3" s="1"/>
  <c r="B706" i="3"/>
  <c r="K392" i="3" l="1"/>
  <c r="E393" i="3" s="1"/>
  <c r="J393" i="3" s="1"/>
  <c r="B707" i="3"/>
  <c r="L393" i="3" l="1"/>
  <c r="M393" i="3" s="1"/>
  <c r="D394" i="3" s="1"/>
  <c r="B708" i="3"/>
  <c r="K393" i="3" l="1"/>
  <c r="E394" i="3" s="1"/>
  <c r="J394" i="3" s="1"/>
  <c r="B709" i="3"/>
  <c r="L394" i="3" l="1"/>
  <c r="M394" i="3" s="1"/>
  <c r="D395" i="3" s="1"/>
  <c r="B710" i="3"/>
  <c r="K394" i="3" l="1"/>
  <c r="E395" i="3" s="1"/>
  <c r="J395" i="3" s="1"/>
  <c r="B711" i="3"/>
  <c r="L395" i="3" l="1"/>
  <c r="M395" i="3" s="1"/>
  <c r="D396" i="3" s="1"/>
  <c r="B712" i="3"/>
  <c r="K395" i="3" l="1"/>
  <c r="E396" i="3" s="1"/>
  <c r="J396" i="3" s="1"/>
  <c r="B713" i="3"/>
  <c r="L396" i="3" l="1"/>
  <c r="M396" i="3" s="1"/>
  <c r="D397" i="3" s="1"/>
  <c r="B714" i="3"/>
  <c r="K396" i="3" l="1"/>
  <c r="E397" i="3" s="1"/>
  <c r="J397" i="3" s="1"/>
  <c r="B715" i="3"/>
  <c r="L397" i="3" l="1"/>
  <c r="M397" i="3" s="1"/>
  <c r="D398" i="3" s="1"/>
  <c r="B716" i="3"/>
  <c r="K397" i="3" l="1"/>
  <c r="E398" i="3" s="1"/>
  <c r="J398" i="3" s="1"/>
  <c r="B717" i="3"/>
  <c r="L398" i="3" l="1"/>
  <c r="M398" i="3" s="1"/>
  <c r="D399" i="3" s="1"/>
  <c r="B718" i="3"/>
  <c r="K398" i="3" l="1"/>
  <c r="E399" i="3" s="1"/>
  <c r="J399" i="3" s="1"/>
  <c r="B719" i="3"/>
  <c r="L399" i="3" l="1"/>
  <c r="M399" i="3" s="1"/>
  <c r="D400" i="3" s="1"/>
  <c r="B720" i="3"/>
  <c r="K399" i="3" l="1"/>
  <c r="E400" i="3" s="1"/>
  <c r="J400" i="3" s="1"/>
  <c r="B721" i="3"/>
  <c r="L400" i="3" l="1"/>
  <c r="M400" i="3" s="1"/>
  <c r="D401" i="3" s="1"/>
  <c r="B722" i="3"/>
  <c r="K400" i="3" l="1"/>
  <c r="E401" i="3" s="1"/>
  <c r="J401" i="3" s="1"/>
  <c r="B723" i="3"/>
  <c r="L401" i="3" l="1"/>
  <c r="M401" i="3" s="1"/>
  <c r="D402" i="3" s="1"/>
  <c r="B724" i="3"/>
  <c r="K401" i="3" l="1"/>
  <c r="E402" i="3" s="1"/>
  <c r="J402" i="3" s="1"/>
  <c r="B725" i="3"/>
  <c r="L402" i="3" l="1"/>
  <c r="M402" i="3" s="1"/>
  <c r="D403" i="3" s="1"/>
  <c r="B726" i="3"/>
  <c r="K402" i="3" l="1"/>
  <c r="E403" i="3" s="1"/>
  <c r="J403" i="3" s="1"/>
  <c r="B727" i="3"/>
  <c r="L403" i="3" l="1"/>
  <c r="M403" i="3" s="1"/>
  <c r="D404" i="3" s="1"/>
  <c r="B728" i="3"/>
  <c r="K403" i="3" l="1"/>
  <c r="E404" i="3" s="1"/>
  <c r="J404" i="3" s="1"/>
  <c r="B729" i="3"/>
  <c r="L404" i="3" l="1"/>
  <c r="M404" i="3" s="1"/>
  <c r="D405" i="3" s="1"/>
  <c r="B730" i="3"/>
  <c r="K404" i="3" l="1"/>
  <c r="E405" i="3" s="1"/>
  <c r="J405" i="3" s="1"/>
  <c r="B731" i="3"/>
  <c r="L405" i="3" l="1"/>
  <c r="M405" i="3" s="1"/>
  <c r="D406" i="3" s="1"/>
  <c r="B732" i="3"/>
  <c r="K405" i="3" l="1"/>
  <c r="E406" i="3" s="1"/>
  <c r="J406" i="3" s="1"/>
  <c r="B733" i="3"/>
  <c r="L406" i="3" l="1"/>
  <c r="M406" i="3" s="1"/>
  <c r="D407" i="3" s="1"/>
  <c r="B734" i="3"/>
  <c r="K406" i="3" l="1"/>
  <c r="E407" i="3" s="1"/>
  <c r="J407" i="3" s="1"/>
  <c r="B735" i="3"/>
  <c r="L407" i="3" l="1"/>
  <c r="M407" i="3" s="1"/>
  <c r="D408" i="3" s="1"/>
  <c r="B736" i="3"/>
  <c r="K407" i="3" l="1"/>
  <c r="E408" i="3" s="1"/>
  <c r="J408" i="3" s="1"/>
  <c r="B737" i="3"/>
  <c r="L408" i="3" l="1"/>
  <c r="M408" i="3" s="1"/>
  <c r="D409" i="3" s="1"/>
  <c r="B738" i="3"/>
  <c r="K408" i="3" l="1"/>
  <c r="E409" i="3" s="1"/>
  <c r="J409" i="3" s="1"/>
  <c r="B739" i="3"/>
  <c r="L409" i="3" l="1"/>
  <c r="M409" i="3" s="1"/>
  <c r="D410" i="3" s="1"/>
  <c r="B740" i="3"/>
  <c r="K409" i="3" l="1"/>
  <c r="E410" i="3" s="1"/>
  <c r="J410" i="3" s="1"/>
  <c r="B741" i="3"/>
  <c r="L410" i="3" l="1"/>
  <c r="M410" i="3" s="1"/>
  <c r="D411" i="3" s="1"/>
  <c r="B742" i="3"/>
  <c r="K410" i="3" l="1"/>
  <c r="E411" i="3" s="1"/>
  <c r="J411" i="3" s="1"/>
  <c r="B743" i="3"/>
  <c r="L411" i="3" l="1"/>
  <c r="M411" i="3" s="1"/>
  <c r="D412" i="3" s="1"/>
  <c r="B744" i="3"/>
  <c r="K411" i="3" l="1"/>
  <c r="E412" i="3" s="1"/>
  <c r="J412" i="3" s="1"/>
  <c r="B745" i="3"/>
  <c r="L412" i="3" l="1"/>
  <c r="M412" i="3" s="1"/>
  <c r="D413" i="3" s="1"/>
  <c r="B746" i="3"/>
  <c r="K412" i="3" l="1"/>
  <c r="E413" i="3" s="1"/>
  <c r="J413" i="3" s="1"/>
  <c r="B747" i="3"/>
  <c r="L413" i="3" l="1"/>
  <c r="M413" i="3" s="1"/>
  <c r="D414" i="3" s="1"/>
  <c r="B748" i="3"/>
  <c r="K413" i="3" l="1"/>
  <c r="E414" i="3" s="1"/>
  <c r="J414" i="3" s="1"/>
  <c r="B749" i="3"/>
  <c r="L414" i="3" l="1"/>
  <c r="M414" i="3" s="1"/>
  <c r="D415" i="3" s="1"/>
  <c r="B750" i="3"/>
  <c r="K414" i="3" l="1"/>
  <c r="E415" i="3" s="1"/>
  <c r="J415" i="3" s="1"/>
  <c r="B751" i="3"/>
  <c r="L415" i="3" l="1"/>
  <c r="M415" i="3" s="1"/>
  <c r="D416" i="3" s="1"/>
  <c r="B752" i="3"/>
  <c r="K415" i="3" l="1"/>
  <c r="E416" i="3" s="1"/>
  <c r="J416" i="3" s="1"/>
  <c r="B753" i="3"/>
  <c r="L416" i="3" l="1"/>
  <c r="M416" i="3" s="1"/>
  <c r="D417" i="3" s="1"/>
  <c r="B754" i="3"/>
  <c r="K416" i="3" l="1"/>
  <c r="E417" i="3" s="1"/>
  <c r="J417" i="3" s="1"/>
  <c r="B755" i="3"/>
  <c r="L417" i="3" l="1"/>
  <c r="M417" i="3" s="1"/>
  <c r="D418" i="3" s="1"/>
  <c r="B756" i="3"/>
  <c r="K417" i="3" l="1"/>
  <c r="E418" i="3" s="1"/>
  <c r="J418" i="3" s="1"/>
  <c r="B758" i="3"/>
  <c r="B757" i="3"/>
  <c r="L418" i="3" l="1"/>
  <c r="M418" i="3" s="1"/>
  <c r="D419" i="3" s="1"/>
  <c r="K418" i="3" l="1"/>
  <c r="E419" i="3" s="1"/>
  <c r="J419" i="3" s="1"/>
  <c r="L419" i="3" l="1"/>
  <c r="M419" i="3" s="1"/>
  <c r="D420" i="3" s="1"/>
  <c r="K419" i="3" l="1"/>
  <c r="E420" i="3" s="1"/>
  <c r="J420" i="3" s="1"/>
  <c r="L420" i="3" l="1"/>
  <c r="M420" i="3" s="1"/>
  <c r="D421" i="3" s="1"/>
  <c r="K420" i="3" l="1"/>
  <c r="E421" i="3" s="1"/>
  <c r="J421" i="3" s="1"/>
  <c r="L421" i="3" l="1"/>
  <c r="M421" i="3" s="1"/>
  <c r="D422" i="3" s="1"/>
  <c r="K421" i="3" l="1"/>
  <c r="E422" i="3" s="1"/>
  <c r="J422" i="3" s="1"/>
  <c r="L422" i="3" l="1"/>
  <c r="M422" i="3" s="1"/>
  <c r="D423" i="3" s="1"/>
  <c r="K422" i="3" l="1"/>
  <c r="E423" i="3" s="1"/>
  <c r="J423" i="3" s="1"/>
  <c r="L423" i="3" l="1"/>
  <c r="M423" i="3" s="1"/>
  <c r="D424" i="3" s="1"/>
  <c r="K423" i="3" l="1"/>
  <c r="E424" i="3" s="1"/>
  <c r="J424" i="3" s="1"/>
  <c r="L424" i="3" l="1"/>
  <c r="M424" i="3" s="1"/>
  <c r="D425" i="3" s="1"/>
  <c r="K424" i="3" l="1"/>
  <c r="E425" i="3" s="1"/>
  <c r="J425" i="3" s="1"/>
  <c r="L425" i="3" l="1"/>
  <c r="M425" i="3" s="1"/>
  <c r="D426" i="3" s="1"/>
  <c r="K425" i="3" l="1"/>
  <c r="E426" i="3" s="1"/>
  <c r="J426" i="3" s="1"/>
  <c r="L426" i="3" l="1"/>
  <c r="M426" i="3" s="1"/>
  <c r="D427" i="3" s="1"/>
  <c r="K426" i="3" l="1"/>
  <c r="E427" i="3" s="1"/>
  <c r="J427" i="3" s="1"/>
  <c r="L427" i="3" l="1"/>
  <c r="M427" i="3" s="1"/>
  <c r="D428" i="3" s="1"/>
  <c r="K427" i="3" l="1"/>
  <c r="E428" i="3" s="1"/>
  <c r="J428" i="3" s="1"/>
  <c r="L428" i="3" l="1"/>
  <c r="M428" i="3" s="1"/>
  <c r="D429" i="3" s="1"/>
  <c r="K428" i="3" l="1"/>
  <c r="E429" i="3" s="1"/>
  <c r="J429" i="3" s="1"/>
  <c r="L429" i="3" l="1"/>
  <c r="M429" i="3" s="1"/>
  <c r="D430" i="3" s="1"/>
  <c r="K429" i="3" l="1"/>
  <c r="E430" i="3" s="1"/>
  <c r="J430" i="3" s="1"/>
  <c r="L430" i="3" l="1"/>
  <c r="M430" i="3" s="1"/>
  <c r="D431" i="3" s="1"/>
  <c r="K430" i="3" l="1"/>
  <c r="E431" i="3" s="1"/>
  <c r="J431" i="3" s="1"/>
  <c r="L431" i="3" l="1"/>
  <c r="M431" i="3" s="1"/>
  <c r="D432" i="3" s="1"/>
  <c r="K431" i="3" l="1"/>
  <c r="E432" i="3" s="1"/>
  <c r="J432" i="3" s="1"/>
  <c r="L432" i="3" l="1"/>
  <c r="M432" i="3" s="1"/>
  <c r="D433" i="3" s="1"/>
  <c r="K432" i="3" l="1"/>
  <c r="E433" i="3" s="1"/>
  <c r="J433" i="3" s="1"/>
  <c r="L433" i="3" l="1"/>
  <c r="M433" i="3" s="1"/>
  <c r="D434" i="3" s="1"/>
  <c r="K433" i="3" l="1"/>
  <c r="E434" i="3" s="1"/>
  <c r="J434" i="3" s="1"/>
  <c r="L434" i="3" l="1"/>
  <c r="M434" i="3" s="1"/>
  <c r="D435" i="3" s="1"/>
  <c r="K434" i="3" l="1"/>
  <c r="E435" i="3" s="1"/>
  <c r="J435" i="3" s="1"/>
  <c r="L435" i="3" l="1"/>
  <c r="M435" i="3" s="1"/>
  <c r="D436" i="3" s="1"/>
  <c r="K435" i="3" l="1"/>
  <c r="E436" i="3" s="1"/>
  <c r="J436" i="3" s="1"/>
  <c r="L436" i="3" l="1"/>
  <c r="M436" i="3" s="1"/>
  <c r="D437" i="3" s="1"/>
  <c r="K436" i="3" l="1"/>
  <c r="E437" i="3" s="1"/>
  <c r="J437" i="3" s="1"/>
  <c r="L437" i="3" l="1"/>
  <c r="M437" i="3" s="1"/>
  <c r="D438" i="3" s="1"/>
  <c r="K437" i="3" l="1"/>
  <c r="E438" i="3" s="1"/>
  <c r="J438" i="3" s="1"/>
  <c r="L438" i="3" l="1"/>
  <c r="M438" i="3" s="1"/>
  <c r="D439" i="3" s="1"/>
  <c r="K438" i="3" l="1"/>
  <c r="E439" i="3" s="1"/>
  <c r="J439" i="3" s="1"/>
  <c r="L439" i="3" l="1"/>
  <c r="M439" i="3" s="1"/>
  <c r="D440" i="3" s="1"/>
  <c r="K439" i="3" l="1"/>
  <c r="E440" i="3" s="1"/>
  <c r="J440" i="3" s="1"/>
  <c r="L440" i="3" l="1"/>
  <c r="M440" i="3" s="1"/>
  <c r="D441" i="3" s="1"/>
  <c r="K440" i="3" l="1"/>
  <c r="E441" i="3" s="1"/>
  <c r="J441" i="3" s="1"/>
  <c r="L441" i="3" l="1"/>
  <c r="M441" i="3" s="1"/>
  <c r="D442" i="3" s="1"/>
  <c r="K441" i="3" l="1"/>
  <c r="E442" i="3" s="1"/>
  <c r="J442" i="3" s="1"/>
  <c r="L442" i="3" l="1"/>
  <c r="M442" i="3" s="1"/>
  <c r="D443" i="3" s="1"/>
  <c r="K442" i="3"/>
  <c r="E443" i="3" s="1"/>
  <c r="J443" i="3" l="1"/>
  <c r="L443" i="3"/>
  <c r="M443" i="3" s="1"/>
  <c r="D444" i="3" s="1"/>
  <c r="K443" i="3" l="1"/>
  <c r="E444" i="3" s="1"/>
  <c r="J444" i="3" l="1"/>
  <c r="L444" i="3"/>
  <c r="M444" i="3" s="1"/>
  <c r="D445" i="3" s="1"/>
  <c r="K444" i="3" l="1"/>
  <c r="E445" i="3" s="1"/>
  <c r="J445" i="3" l="1"/>
  <c r="L445" i="3"/>
  <c r="M445" i="3" s="1"/>
  <c r="D446" i="3" s="1"/>
  <c r="K445" i="3" l="1"/>
  <c r="E446" i="3" s="1"/>
  <c r="L446" i="3" l="1"/>
  <c r="M446" i="3" s="1"/>
  <c r="D447" i="3" s="1"/>
  <c r="J446" i="3"/>
  <c r="K446" i="3" l="1"/>
  <c r="E447" i="3" s="1"/>
  <c r="J447" i="3" s="1"/>
  <c r="L447" i="3" l="1"/>
  <c r="M447" i="3" s="1"/>
  <c r="D448" i="3" s="1"/>
  <c r="K447" i="3" l="1"/>
  <c r="E448" i="3" s="1"/>
  <c r="J448" i="3" s="1"/>
  <c r="L448" i="3" l="1"/>
  <c r="M448" i="3" s="1"/>
  <c r="D449" i="3" s="1"/>
  <c r="K448" i="3" l="1"/>
  <c r="E449" i="3" s="1"/>
  <c r="J449" i="3" s="1"/>
  <c r="L449" i="3" l="1"/>
  <c r="M449" i="3" s="1"/>
  <c r="D450" i="3" s="1"/>
  <c r="K449" i="3" l="1"/>
  <c r="E450" i="3" s="1"/>
  <c r="L450" i="3" s="1"/>
  <c r="M450" i="3" s="1"/>
  <c r="D451" i="3" s="1"/>
  <c r="J450" i="3" l="1"/>
  <c r="K450" i="3" s="1"/>
  <c r="E451" i="3" s="1"/>
  <c r="L451" i="3" s="1"/>
  <c r="M451" i="3" s="1"/>
  <c r="D452" i="3" s="1"/>
  <c r="J451" i="3" l="1"/>
  <c r="K451" i="3" s="1"/>
  <c r="E452" i="3" s="1"/>
  <c r="J452" i="3" s="1"/>
  <c r="L452" i="3" l="1"/>
  <c r="M452" i="3" s="1"/>
  <c r="D453" i="3" s="1"/>
  <c r="K452" i="3" l="1"/>
  <c r="E453" i="3" s="1"/>
  <c r="J453" i="3" s="1"/>
  <c r="L453" i="3" l="1"/>
  <c r="M453" i="3" s="1"/>
  <c r="D454" i="3" s="1"/>
  <c r="K453" i="3" l="1"/>
  <c r="E454" i="3" s="1"/>
  <c r="J454" i="3" s="1"/>
  <c r="L454" i="3" l="1"/>
  <c r="M454" i="3" s="1"/>
  <c r="D455" i="3" s="1"/>
  <c r="K454" i="3" l="1"/>
  <c r="E455" i="3" s="1"/>
  <c r="J455" i="3" s="1"/>
  <c r="L455" i="3" l="1"/>
  <c r="M455" i="3" s="1"/>
  <c r="D456" i="3" s="1"/>
  <c r="K455" i="3" l="1"/>
  <c r="E456" i="3" s="1"/>
  <c r="J456" i="3" s="1"/>
  <c r="L456" i="3" l="1"/>
  <c r="M456" i="3" s="1"/>
  <c r="D457" i="3" s="1"/>
  <c r="K456" i="3" l="1"/>
  <c r="E457" i="3" s="1"/>
  <c r="J457" i="3" s="1"/>
  <c r="L457" i="3" l="1"/>
  <c r="M457" i="3" s="1"/>
  <c r="D458" i="3" s="1"/>
  <c r="K457" i="3" l="1"/>
  <c r="E458" i="3" s="1"/>
  <c r="L458" i="3" s="1"/>
  <c r="M458" i="3" s="1"/>
  <c r="D459" i="3" s="1"/>
  <c r="J458" i="3" l="1"/>
  <c r="K458" i="3" s="1"/>
  <c r="E459" i="3" s="1"/>
  <c r="J459" i="3" s="1"/>
  <c r="L459" i="3" l="1"/>
  <c r="M459" i="3" s="1"/>
  <c r="D460" i="3" s="1"/>
  <c r="K459" i="3" l="1"/>
  <c r="E460" i="3" s="1"/>
  <c r="J460" i="3" s="1"/>
  <c r="L460" i="3" l="1"/>
  <c r="M460" i="3" s="1"/>
  <c r="D461" i="3" s="1"/>
  <c r="K460" i="3" l="1"/>
  <c r="E461" i="3" s="1"/>
  <c r="J461" i="3" s="1"/>
  <c r="L461" i="3" l="1"/>
  <c r="M461" i="3" s="1"/>
  <c r="D462" i="3" s="1"/>
  <c r="K461" i="3" l="1"/>
  <c r="E462" i="3" s="1"/>
  <c r="J462" i="3" s="1"/>
  <c r="L462" i="3" l="1"/>
  <c r="M462" i="3" s="1"/>
  <c r="D463" i="3" s="1"/>
  <c r="K462" i="3" l="1"/>
  <c r="E463" i="3" s="1"/>
  <c r="J463" i="3" s="1"/>
  <c r="L463" i="3" l="1"/>
  <c r="M463" i="3" s="1"/>
  <c r="D464" i="3" s="1"/>
  <c r="K463" i="3" l="1"/>
  <c r="E464" i="3" s="1"/>
  <c r="J464" i="3" s="1"/>
  <c r="L464" i="3" l="1"/>
  <c r="M464" i="3" s="1"/>
  <c r="D465" i="3" s="1"/>
  <c r="K464" i="3" l="1"/>
  <c r="E465" i="3" s="1"/>
  <c r="L465" i="3" s="1"/>
  <c r="M465" i="3" s="1"/>
  <c r="D466" i="3" s="1"/>
  <c r="J465" i="3" l="1"/>
  <c r="K465" i="3" s="1"/>
  <c r="E466" i="3" s="1"/>
  <c r="J466" i="3" s="1"/>
  <c r="L466" i="3" l="1"/>
  <c r="M466" i="3" s="1"/>
  <c r="D467" i="3" s="1"/>
  <c r="K466" i="3" l="1"/>
  <c r="E467" i="3" s="1"/>
  <c r="J467" i="3" l="1"/>
  <c r="L467" i="3"/>
  <c r="M467" i="3" s="1"/>
  <c r="D468" i="3" s="1"/>
  <c r="K467" i="3" l="1"/>
  <c r="E468" i="3" s="1"/>
  <c r="J468" i="3" s="1"/>
  <c r="L468" i="3" l="1"/>
  <c r="M468" i="3" s="1"/>
  <c r="D469" i="3" s="1"/>
  <c r="K468" i="3" l="1"/>
  <c r="E469" i="3" s="1"/>
  <c r="J469" i="3" s="1"/>
  <c r="L469" i="3"/>
  <c r="M469" i="3" s="1"/>
  <c r="D470" i="3" s="1"/>
  <c r="K469" i="3" l="1"/>
  <c r="E470" i="3" s="1"/>
  <c r="J470" i="3" s="1"/>
  <c r="L470" i="3" l="1"/>
  <c r="M470" i="3" s="1"/>
  <c r="D471" i="3" s="1"/>
  <c r="K470" i="3" l="1"/>
  <c r="E471" i="3" s="1"/>
  <c r="J471" i="3" s="1"/>
  <c r="L471" i="3"/>
  <c r="M471" i="3" s="1"/>
  <c r="D472" i="3" s="1"/>
  <c r="K471" i="3" l="1"/>
  <c r="E472" i="3" s="1"/>
  <c r="J472" i="3" s="1"/>
  <c r="L472" i="3" l="1"/>
  <c r="M472" i="3" s="1"/>
  <c r="D473" i="3" s="1"/>
  <c r="K472" i="3" l="1"/>
  <c r="E473" i="3" s="1"/>
  <c r="J473" i="3" s="1"/>
  <c r="L473" i="3" l="1"/>
  <c r="M473" i="3" s="1"/>
  <c r="D474" i="3" s="1"/>
  <c r="K473" i="3" l="1"/>
  <c r="E474" i="3" s="1"/>
  <c r="J474" i="3" s="1"/>
  <c r="L474" i="3" l="1"/>
  <c r="M474" i="3" s="1"/>
  <c r="D475" i="3" s="1"/>
  <c r="K474" i="3" l="1"/>
  <c r="E475" i="3" s="1"/>
  <c r="J475" i="3" s="1"/>
  <c r="L475" i="3" l="1"/>
  <c r="M475" i="3" s="1"/>
  <c r="D476" i="3" s="1"/>
  <c r="K475" i="3" l="1"/>
  <c r="E476" i="3" s="1"/>
  <c r="J476" i="3" s="1"/>
  <c r="L476" i="3" l="1"/>
  <c r="M476" i="3" s="1"/>
  <c r="D477" i="3" s="1"/>
  <c r="K476" i="3" l="1"/>
  <c r="E477" i="3" s="1"/>
  <c r="J477" i="3" s="1"/>
  <c r="L477" i="3" l="1"/>
  <c r="M477" i="3" s="1"/>
  <c r="D478" i="3" s="1"/>
  <c r="K477" i="3" l="1"/>
  <c r="E478" i="3" s="1"/>
  <c r="J478" i="3" s="1"/>
  <c r="L478" i="3" l="1"/>
  <c r="M478" i="3" s="1"/>
  <c r="D479" i="3" s="1"/>
  <c r="K478" i="3" l="1"/>
  <c r="E479" i="3" s="1"/>
  <c r="L479" i="3" s="1"/>
  <c r="M479" i="3" s="1"/>
  <c r="D480" i="3" s="1"/>
  <c r="J479" i="3" l="1"/>
  <c r="K479" i="3" s="1"/>
  <c r="E480" i="3" s="1"/>
  <c r="J480" i="3" s="1"/>
  <c r="L480" i="3" l="1"/>
  <c r="M480" i="3" s="1"/>
  <c r="D481" i="3" s="1"/>
  <c r="K480" i="3" l="1"/>
  <c r="E481" i="3" s="1"/>
  <c r="J481" i="3" s="1"/>
  <c r="L481" i="3" l="1"/>
  <c r="M481" i="3" s="1"/>
  <c r="D482" i="3" s="1"/>
  <c r="K481" i="3" l="1"/>
  <c r="E482" i="3" s="1"/>
  <c r="J482" i="3" s="1"/>
  <c r="L482" i="3" l="1"/>
  <c r="M482" i="3" s="1"/>
  <c r="D483" i="3" s="1"/>
  <c r="K482" i="3" l="1"/>
  <c r="E483" i="3" s="1"/>
  <c r="J483" i="3" s="1"/>
  <c r="L483" i="3" l="1"/>
  <c r="M483" i="3" s="1"/>
  <c r="D484" i="3" s="1"/>
  <c r="K483" i="3" l="1"/>
  <c r="E484" i="3" s="1"/>
  <c r="J484" i="3" s="1"/>
  <c r="L484" i="3" l="1"/>
  <c r="M484" i="3" s="1"/>
  <c r="D485" i="3" s="1"/>
  <c r="K484" i="3" l="1"/>
  <c r="E485" i="3" s="1"/>
  <c r="J485" i="3" s="1"/>
  <c r="L485" i="3" l="1"/>
  <c r="M485" i="3" s="1"/>
  <c r="D486" i="3" s="1"/>
  <c r="K485" i="3" l="1"/>
  <c r="E486" i="3" s="1"/>
  <c r="J486" i="3" s="1"/>
  <c r="L486" i="3" l="1"/>
  <c r="M486" i="3" s="1"/>
  <c r="D487" i="3" s="1"/>
  <c r="K486" i="3" l="1"/>
  <c r="E487" i="3" s="1"/>
  <c r="J487" i="3" s="1"/>
  <c r="L487" i="3" l="1"/>
  <c r="M487" i="3" s="1"/>
  <c r="D488" i="3" s="1"/>
  <c r="K487" i="3" l="1"/>
  <c r="E488" i="3" s="1"/>
  <c r="J488" i="3" s="1"/>
  <c r="L488" i="3" l="1"/>
  <c r="M488" i="3" s="1"/>
  <c r="D489" i="3" s="1"/>
  <c r="K488" i="3" l="1"/>
  <c r="E489" i="3" s="1"/>
  <c r="J489" i="3" s="1"/>
  <c r="L489" i="3"/>
  <c r="M489" i="3" s="1"/>
  <c r="D490" i="3" s="1"/>
  <c r="K489" i="3" l="1"/>
  <c r="E490" i="3" s="1"/>
  <c r="J490" i="3" l="1"/>
  <c r="L490" i="3"/>
  <c r="M490" i="3" s="1"/>
  <c r="D491" i="3" s="1"/>
  <c r="K490" i="3" l="1"/>
  <c r="E491" i="3" s="1"/>
  <c r="L491" i="3" l="1"/>
  <c r="M491" i="3" s="1"/>
  <c r="D492" i="3" s="1"/>
  <c r="J491" i="3"/>
  <c r="K491" i="3" l="1"/>
  <c r="E492" i="3" s="1"/>
  <c r="J492" i="3" s="1"/>
  <c r="L492" i="3"/>
  <c r="M492" i="3" s="1"/>
  <c r="D493" i="3" s="1"/>
  <c r="K492" i="3" l="1"/>
  <c r="E493" i="3" s="1"/>
  <c r="J493" i="3" l="1"/>
  <c r="L493" i="3"/>
  <c r="M493" i="3" s="1"/>
  <c r="D494" i="3" s="1"/>
  <c r="K493" i="3" l="1"/>
  <c r="E494" i="3" s="1"/>
  <c r="J494" i="3" l="1"/>
  <c r="L494" i="3"/>
  <c r="M494" i="3" s="1"/>
  <c r="D495" i="3" s="1"/>
  <c r="K494" i="3" l="1"/>
  <c r="E495" i="3" s="1"/>
  <c r="J495" i="3" l="1"/>
  <c r="L495" i="3"/>
  <c r="M495" i="3" s="1"/>
  <c r="D496" i="3" s="1"/>
  <c r="K495" i="3" l="1"/>
  <c r="E496" i="3" s="1"/>
  <c r="J496" i="3" l="1"/>
  <c r="L496" i="3"/>
  <c r="M496" i="3" s="1"/>
  <c r="D497" i="3" s="1"/>
  <c r="K496" i="3" l="1"/>
  <c r="E497" i="3" s="1"/>
  <c r="J497" i="3" l="1"/>
  <c r="L497" i="3"/>
  <c r="M497" i="3" s="1"/>
  <c r="D498" i="3" s="1"/>
  <c r="K497" i="3" l="1"/>
  <c r="E498" i="3" s="1"/>
  <c r="J498" i="3" l="1"/>
  <c r="L498" i="3"/>
  <c r="M498" i="3" s="1"/>
  <c r="D499" i="3" s="1"/>
  <c r="K498" i="3" l="1"/>
  <c r="E499" i="3" s="1"/>
  <c r="J499" i="3" l="1"/>
  <c r="L499" i="3"/>
  <c r="M499" i="3" s="1"/>
  <c r="D500" i="3" s="1"/>
  <c r="K499" i="3" l="1"/>
  <c r="E500" i="3" s="1"/>
  <c r="J500" i="3" l="1"/>
  <c r="L500" i="3"/>
  <c r="M500" i="3" s="1"/>
  <c r="D501" i="3" s="1"/>
  <c r="K500" i="3" l="1"/>
  <c r="E501" i="3" s="1"/>
  <c r="J501" i="3" l="1"/>
  <c r="L501" i="3"/>
  <c r="M501" i="3" s="1"/>
  <c r="D502" i="3" s="1"/>
  <c r="K501" i="3" l="1"/>
  <c r="E502" i="3" s="1"/>
  <c r="J502" i="3" l="1"/>
  <c r="L502" i="3"/>
  <c r="M502" i="3" s="1"/>
  <c r="D503" i="3" s="1"/>
  <c r="K502" i="3" l="1"/>
  <c r="E503" i="3" s="1"/>
  <c r="J503" i="3" l="1"/>
  <c r="L503" i="3"/>
  <c r="M503" i="3" s="1"/>
  <c r="D504" i="3" s="1"/>
  <c r="K503" i="3" l="1"/>
  <c r="E504" i="3" s="1"/>
  <c r="J504" i="3" l="1"/>
  <c r="L504" i="3"/>
  <c r="M504" i="3" s="1"/>
  <c r="D505" i="3" s="1"/>
  <c r="K504" i="3" l="1"/>
  <c r="E505" i="3" s="1"/>
  <c r="J505" i="3" l="1"/>
  <c r="L505" i="3"/>
  <c r="M505" i="3" s="1"/>
  <c r="D506" i="3" s="1"/>
  <c r="K505" i="3" l="1"/>
  <c r="E506" i="3" s="1"/>
  <c r="J506" i="3" l="1"/>
  <c r="L506" i="3"/>
  <c r="M506" i="3" s="1"/>
  <c r="D507" i="3" s="1"/>
  <c r="K506" i="3" l="1"/>
  <c r="E507" i="3" s="1"/>
  <c r="L507" i="3" l="1"/>
  <c r="M507" i="3" s="1"/>
  <c r="D508" i="3" s="1"/>
  <c r="J507" i="3"/>
  <c r="K507" i="3" l="1"/>
  <c r="E508" i="3" s="1"/>
  <c r="J508" i="3"/>
  <c r="L508" i="3"/>
  <c r="M508" i="3" s="1"/>
  <c r="D509" i="3" s="1"/>
  <c r="K508" i="3" l="1"/>
  <c r="E509" i="3" s="1"/>
  <c r="J509" i="3" l="1"/>
  <c r="L509" i="3"/>
  <c r="M509" i="3" s="1"/>
  <c r="D510" i="3" s="1"/>
  <c r="K509" i="3" l="1"/>
  <c r="E510" i="3" s="1"/>
  <c r="J510" i="3" l="1"/>
  <c r="L510" i="3"/>
  <c r="M510" i="3" s="1"/>
  <c r="D511" i="3" s="1"/>
  <c r="K510" i="3" l="1"/>
  <c r="E511" i="3" s="1"/>
  <c r="J511" i="3" l="1"/>
  <c r="L511" i="3"/>
  <c r="M511" i="3" s="1"/>
  <c r="D512" i="3" s="1"/>
  <c r="K511" i="3" l="1"/>
  <c r="E512" i="3" s="1"/>
  <c r="J512" i="3" l="1"/>
  <c r="L512" i="3"/>
  <c r="M512" i="3" s="1"/>
  <c r="D513" i="3" s="1"/>
  <c r="K512" i="3" l="1"/>
  <c r="E513" i="3" s="1"/>
  <c r="L513" i="3" l="1"/>
  <c r="M513" i="3" s="1"/>
  <c r="D514" i="3" s="1"/>
  <c r="J513" i="3"/>
  <c r="K513" i="3" l="1"/>
  <c r="E514" i="3" s="1"/>
  <c r="J514" i="3"/>
  <c r="L514" i="3"/>
  <c r="M514" i="3" s="1"/>
  <c r="D515" i="3" s="1"/>
  <c r="K514" i="3" l="1"/>
  <c r="E515" i="3" s="1"/>
  <c r="J515" i="3" l="1"/>
  <c r="L515" i="3"/>
  <c r="M515" i="3" s="1"/>
  <c r="D516" i="3" s="1"/>
  <c r="K515" i="3" l="1"/>
  <c r="E516" i="3" s="1"/>
  <c r="J516" i="3" l="1"/>
  <c r="L516" i="3"/>
  <c r="M516" i="3" s="1"/>
  <c r="D517" i="3" s="1"/>
  <c r="K516" i="3" l="1"/>
  <c r="E517" i="3" s="1"/>
  <c r="J517" i="3" l="1"/>
  <c r="L517" i="3"/>
  <c r="M517" i="3" s="1"/>
  <c r="D518" i="3" s="1"/>
  <c r="K517" i="3" l="1"/>
  <c r="E518" i="3" s="1"/>
  <c r="J518" i="3" l="1"/>
  <c r="L518" i="3"/>
  <c r="M518" i="3" s="1"/>
  <c r="D519" i="3" s="1"/>
  <c r="K518" i="3" l="1"/>
  <c r="E519" i="3" s="1"/>
  <c r="J519" i="3" l="1"/>
  <c r="L519" i="3"/>
  <c r="M519" i="3" s="1"/>
  <c r="D520" i="3" s="1"/>
  <c r="K519" i="3" l="1"/>
  <c r="E520" i="3" s="1"/>
  <c r="J520" i="3" l="1"/>
  <c r="L520" i="3"/>
  <c r="M520" i="3" s="1"/>
  <c r="D521" i="3" s="1"/>
  <c r="K520" i="3" l="1"/>
  <c r="E521" i="3" s="1"/>
  <c r="J521" i="3" l="1"/>
  <c r="L521" i="3"/>
  <c r="M521" i="3" s="1"/>
  <c r="D522" i="3" s="1"/>
  <c r="K521" i="3" l="1"/>
  <c r="E522" i="3" s="1"/>
  <c r="J522" i="3" l="1"/>
  <c r="L522" i="3"/>
  <c r="M522" i="3" s="1"/>
  <c r="D523" i="3" s="1"/>
  <c r="K522" i="3" l="1"/>
  <c r="E523" i="3" s="1"/>
  <c r="J523" i="3" l="1"/>
  <c r="L523" i="3"/>
  <c r="M523" i="3" s="1"/>
  <c r="D524" i="3" s="1"/>
  <c r="K523" i="3" l="1"/>
  <c r="E524" i="3" s="1"/>
  <c r="J524" i="3" l="1"/>
  <c r="L524" i="3"/>
  <c r="M524" i="3" s="1"/>
  <c r="D525" i="3" s="1"/>
  <c r="K524" i="3" l="1"/>
  <c r="E525" i="3" s="1"/>
  <c r="J525" i="3" l="1"/>
  <c r="L525" i="3"/>
  <c r="M525" i="3" s="1"/>
  <c r="D526" i="3" s="1"/>
  <c r="K525" i="3" l="1"/>
  <c r="E526" i="3" s="1"/>
  <c r="J526" i="3" l="1"/>
  <c r="L526" i="3"/>
  <c r="M526" i="3" s="1"/>
  <c r="D527" i="3" s="1"/>
  <c r="K526" i="3" l="1"/>
  <c r="E527" i="3" s="1"/>
  <c r="J527" i="3" l="1"/>
  <c r="L527" i="3"/>
  <c r="M527" i="3" s="1"/>
  <c r="D528" i="3" s="1"/>
  <c r="K527" i="3" l="1"/>
  <c r="E528" i="3" s="1"/>
  <c r="J528" i="3" l="1"/>
  <c r="L528" i="3"/>
  <c r="M528" i="3" s="1"/>
  <c r="D529" i="3" s="1"/>
  <c r="K528" i="3" l="1"/>
  <c r="E529" i="3" s="1"/>
  <c r="J529" i="3" l="1"/>
  <c r="L529" i="3"/>
  <c r="M529" i="3" s="1"/>
  <c r="D530" i="3" s="1"/>
  <c r="K529" i="3" l="1"/>
  <c r="E530" i="3" s="1"/>
  <c r="J530" i="3" l="1"/>
  <c r="L530" i="3"/>
  <c r="M530" i="3" s="1"/>
  <c r="D531" i="3" s="1"/>
  <c r="K530" i="3" l="1"/>
  <c r="E531" i="3" s="1"/>
  <c r="J531" i="3" l="1"/>
  <c r="L531" i="3"/>
  <c r="M531" i="3" s="1"/>
  <c r="D532" i="3" s="1"/>
  <c r="K531" i="3" l="1"/>
  <c r="E532" i="3" s="1"/>
  <c r="J532" i="3" l="1"/>
  <c r="L532" i="3"/>
  <c r="M532" i="3" s="1"/>
  <c r="D533" i="3" s="1"/>
  <c r="K532" i="3" l="1"/>
  <c r="E533" i="3" s="1"/>
  <c r="J533" i="3" l="1"/>
  <c r="L533" i="3"/>
  <c r="M533" i="3" s="1"/>
  <c r="D534" i="3" s="1"/>
  <c r="K533" i="3" l="1"/>
  <c r="E534" i="3" s="1"/>
  <c r="J534" i="3" l="1"/>
  <c r="L534" i="3"/>
  <c r="M534" i="3" s="1"/>
  <c r="D535" i="3" s="1"/>
  <c r="K534" i="3" l="1"/>
  <c r="E535" i="3" s="1"/>
  <c r="J535" i="3" l="1"/>
  <c r="L535" i="3"/>
  <c r="M535" i="3" s="1"/>
  <c r="D536" i="3" s="1"/>
  <c r="K535" i="3" l="1"/>
  <c r="E536" i="3" s="1"/>
  <c r="J536" i="3" l="1"/>
  <c r="L536" i="3"/>
  <c r="M536" i="3" s="1"/>
  <c r="D537" i="3" s="1"/>
  <c r="K536" i="3" l="1"/>
  <c r="E537" i="3" s="1"/>
  <c r="J537" i="3" l="1"/>
  <c r="L537" i="3"/>
  <c r="M537" i="3" s="1"/>
  <c r="D538" i="3" s="1"/>
  <c r="K537" i="3" l="1"/>
  <c r="E538" i="3" s="1"/>
  <c r="J538" i="3" l="1"/>
  <c r="L538" i="3"/>
  <c r="M538" i="3" s="1"/>
  <c r="D539" i="3" s="1"/>
  <c r="K538" i="3" l="1"/>
  <c r="E539" i="3" s="1"/>
  <c r="J539" i="3" l="1"/>
  <c r="L539" i="3"/>
  <c r="M539" i="3" s="1"/>
  <c r="D540" i="3" s="1"/>
  <c r="K539" i="3" l="1"/>
  <c r="E540" i="3" s="1"/>
  <c r="J540" i="3" l="1"/>
  <c r="L540" i="3"/>
  <c r="M540" i="3" s="1"/>
  <c r="D541" i="3" s="1"/>
  <c r="K540" i="3" l="1"/>
  <c r="E541" i="3" s="1"/>
  <c r="J541" i="3" l="1"/>
  <c r="L541" i="3"/>
  <c r="M541" i="3" s="1"/>
  <c r="D542" i="3" s="1"/>
  <c r="K541" i="3" l="1"/>
  <c r="E542" i="3" s="1"/>
  <c r="J542" i="3" l="1"/>
  <c r="L542" i="3"/>
  <c r="M542" i="3" s="1"/>
  <c r="D543" i="3" s="1"/>
  <c r="K542" i="3" l="1"/>
  <c r="E543" i="3" s="1"/>
  <c r="J543" i="3" l="1"/>
  <c r="L543" i="3"/>
  <c r="M543" i="3" s="1"/>
  <c r="D544" i="3" s="1"/>
  <c r="K543" i="3" l="1"/>
  <c r="E544" i="3" s="1"/>
  <c r="L544" i="3" l="1"/>
  <c r="M544" i="3" s="1"/>
  <c r="D545" i="3" s="1"/>
  <c r="J544" i="3"/>
  <c r="K544" i="3" l="1"/>
  <c r="E545" i="3" s="1"/>
  <c r="J545" i="3" s="1"/>
  <c r="L545" i="3" l="1"/>
  <c r="M545" i="3" s="1"/>
  <c r="D546" i="3" s="1"/>
  <c r="K545" i="3" l="1"/>
  <c r="E546" i="3" s="1"/>
  <c r="J546" i="3" s="1"/>
  <c r="L546" i="3" l="1"/>
  <c r="M546" i="3" s="1"/>
  <c r="D547" i="3" s="1"/>
  <c r="K546" i="3" l="1"/>
  <c r="E547" i="3" s="1"/>
  <c r="J547" i="3" s="1"/>
  <c r="L547" i="3" l="1"/>
  <c r="M547" i="3" s="1"/>
  <c r="D548" i="3" s="1"/>
  <c r="K547" i="3" l="1"/>
  <c r="E548" i="3" s="1"/>
  <c r="J548" i="3" s="1"/>
  <c r="L548" i="3"/>
  <c r="M548" i="3" s="1"/>
  <c r="D549" i="3" s="1"/>
  <c r="K548" i="3" l="1"/>
  <c r="E549" i="3" s="1"/>
  <c r="J549" i="3" l="1"/>
  <c r="L549" i="3"/>
  <c r="M549" i="3" s="1"/>
  <c r="D550" i="3" s="1"/>
  <c r="K549" i="3" l="1"/>
  <c r="E550" i="3" s="1"/>
  <c r="J550" i="3" l="1"/>
  <c r="L550" i="3"/>
  <c r="M550" i="3" s="1"/>
  <c r="D551" i="3" s="1"/>
  <c r="K550" i="3" l="1"/>
  <c r="E551" i="3" s="1"/>
  <c r="J551" i="3" l="1"/>
  <c r="L551" i="3"/>
  <c r="M551" i="3" s="1"/>
  <c r="D552" i="3" s="1"/>
  <c r="K551" i="3" l="1"/>
  <c r="E552" i="3" s="1"/>
  <c r="J552" i="3" l="1"/>
  <c r="L552" i="3"/>
  <c r="M552" i="3" s="1"/>
  <c r="D553" i="3" s="1"/>
  <c r="K552" i="3" l="1"/>
  <c r="E553" i="3" s="1"/>
  <c r="L553" i="3" l="1"/>
  <c r="M553" i="3" s="1"/>
  <c r="D554" i="3" s="1"/>
  <c r="J553" i="3"/>
  <c r="K553" i="3" l="1"/>
  <c r="E554" i="3" s="1"/>
  <c r="J554" i="3" s="1"/>
  <c r="L554" i="3" l="1"/>
  <c r="M554" i="3" s="1"/>
  <c r="D555" i="3" s="1"/>
  <c r="K554" i="3" l="1"/>
  <c r="E555" i="3" s="1"/>
  <c r="J555" i="3" s="1"/>
  <c r="L555" i="3" l="1"/>
  <c r="M555" i="3" s="1"/>
  <c r="D556" i="3" s="1"/>
  <c r="K555" i="3" l="1"/>
  <c r="E556" i="3" s="1"/>
  <c r="J556" i="3" s="1"/>
  <c r="L556" i="3" l="1"/>
  <c r="M556" i="3" s="1"/>
  <c r="D557" i="3" s="1"/>
  <c r="K556" i="3" l="1"/>
  <c r="E557" i="3" s="1"/>
  <c r="J557" i="3" s="1"/>
  <c r="L557" i="3" l="1"/>
  <c r="M557" i="3" s="1"/>
  <c r="D558" i="3" s="1"/>
  <c r="K557" i="3" l="1"/>
  <c r="E558" i="3" s="1"/>
  <c r="L558" i="3" s="1"/>
  <c r="M558" i="3" s="1"/>
  <c r="D559" i="3" s="1"/>
  <c r="J558" i="3" l="1"/>
  <c r="K558" i="3" s="1"/>
  <c r="E559" i="3" s="1"/>
  <c r="J559" i="3" l="1"/>
  <c r="L559" i="3"/>
  <c r="M559" i="3" s="1"/>
  <c r="D560" i="3" s="1"/>
  <c r="K559" i="3" l="1"/>
  <c r="E560" i="3" s="1"/>
  <c r="J560" i="3" s="1"/>
  <c r="L560" i="3" l="1"/>
  <c r="M560" i="3" s="1"/>
  <c r="D561" i="3" s="1"/>
  <c r="K560" i="3" l="1"/>
  <c r="E561" i="3" s="1"/>
  <c r="J561" i="3" s="1"/>
  <c r="L561" i="3"/>
  <c r="M561" i="3" s="1"/>
  <c r="D562" i="3" s="1"/>
  <c r="K561" i="3" l="1"/>
  <c r="E562" i="3" s="1"/>
  <c r="J562" i="3" l="1"/>
  <c r="L562" i="3"/>
  <c r="M562" i="3" s="1"/>
  <c r="D563" i="3" s="1"/>
  <c r="K562" i="3" l="1"/>
  <c r="E563" i="3" s="1"/>
  <c r="J563" i="3" l="1"/>
  <c r="L563" i="3"/>
  <c r="M563" i="3" s="1"/>
  <c r="D564" i="3" s="1"/>
  <c r="K563" i="3" l="1"/>
  <c r="E564" i="3" s="1"/>
  <c r="L564" i="3" l="1"/>
  <c r="M564" i="3" s="1"/>
  <c r="D565" i="3" s="1"/>
  <c r="J564" i="3"/>
  <c r="K564" i="3" l="1"/>
  <c r="E565" i="3" s="1"/>
  <c r="J565" i="3" s="1"/>
  <c r="L565" i="3" l="1"/>
  <c r="M565" i="3" s="1"/>
  <c r="D566" i="3" s="1"/>
  <c r="K565" i="3" l="1"/>
  <c r="E566" i="3" s="1"/>
  <c r="J566" i="3" s="1"/>
  <c r="L566" i="3" l="1"/>
  <c r="M566" i="3" s="1"/>
  <c r="D567" i="3" s="1"/>
  <c r="K566" i="3" l="1"/>
  <c r="E567" i="3" s="1"/>
  <c r="J567" i="3" s="1"/>
  <c r="L567" i="3" l="1"/>
  <c r="M567" i="3" s="1"/>
  <c r="D568" i="3" s="1"/>
  <c r="K567" i="3" l="1"/>
  <c r="E568" i="3" s="1"/>
  <c r="J568" i="3" s="1"/>
  <c r="L568" i="3" l="1"/>
  <c r="M568" i="3" s="1"/>
  <c r="D569" i="3" s="1"/>
  <c r="K568" i="3" l="1"/>
  <c r="E569" i="3" s="1"/>
  <c r="L569" i="3" s="1"/>
  <c r="M569" i="3" s="1"/>
  <c r="D570" i="3" s="1"/>
  <c r="J569" i="3" l="1"/>
  <c r="K569" i="3" s="1"/>
  <c r="E570" i="3" s="1"/>
  <c r="J570" i="3" s="1"/>
  <c r="L570" i="3" l="1"/>
  <c r="M570" i="3" s="1"/>
  <c r="D571" i="3" s="1"/>
  <c r="K570" i="3" l="1"/>
  <c r="E571" i="3" s="1"/>
  <c r="L571" i="3" s="1"/>
  <c r="M571" i="3" s="1"/>
  <c r="D572" i="3" s="1"/>
  <c r="J571" i="3" l="1"/>
  <c r="K571" i="3" s="1"/>
  <c r="E572" i="3" s="1"/>
  <c r="J572" i="3" s="1"/>
  <c r="L572" i="3" l="1"/>
  <c r="M572" i="3" s="1"/>
  <c r="D573" i="3" s="1"/>
  <c r="K572" i="3" l="1"/>
  <c r="E573" i="3" s="1"/>
  <c r="J573" i="3" s="1"/>
  <c r="L573" i="3" l="1"/>
  <c r="M573" i="3" s="1"/>
  <c r="D574" i="3" s="1"/>
  <c r="K573" i="3" l="1"/>
  <c r="E574" i="3" s="1"/>
  <c r="J574" i="3" s="1"/>
  <c r="L574" i="3" l="1"/>
  <c r="M574" i="3" s="1"/>
  <c r="D575" i="3" s="1"/>
  <c r="K574" i="3" l="1"/>
  <c r="E575" i="3" s="1"/>
  <c r="J575" i="3" s="1"/>
  <c r="L575" i="3" l="1"/>
  <c r="M575" i="3" s="1"/>
  <c r="D576" i="3" s="1"/>
  <c r="K575" i="3" l="1"/>
  <c r="E576" i="3" s="1"/>
  <c r="L576" i="3" s="1"/>
  <c r="M576" i="3" s="1"/>
  <c r="D577" i="3" s="1"/>
  <c r="J576" i="3" l="1"/>
  <c r="K576" i="3" s="1"/>
  <c r="E577" i="3" s="1"/>
  <c r="J577" i="3" l="1"/>
  <c r="L577" i="3"/>
  <c r="M577" i="3" s="1"/>
  <c r="D578" i="3" s="1"/>
  <c r="K577" i="3" l="1"/>
  <c r="E578" i="3" s="1"/>
  <c r="J578" i="3" s="1"/>
  <c r="L578" i="3" l="1"/>
  <c r="M578" i="3" s="1"/>
  <c r="D579" i="3" s="1"/>
  <c r="K578" i="3" l="1"/>
  <c r="E579" i="3" s="1"/>
  <c r="L579" i="3" s="1"/>
  <c r="M579" i="3" s="1"/>
  <c r="D580" i="3" s="1"/>
  <c r="J579" i="3" l="1"/>
  <c r="K579" i="3"/>
  <c r="E580" i="3" s="1"/>
  <c r="J580" i="3" s="1"/>
  <c r="L580" i="3" l="1"/>
  <c r="M580" i="3" s="1"/>
  <c r="D581" i="3" s="1"/>
  <c r="K580" i="3" l="1"/>
  <c r="E581" i="3" s="1"/>
  <c r="J581" i="3" s="1"/>
  <c r="L581" i="3" l="1"/>
  <c r="M581" i="3" s="1"/>
  <c r="D582" i="3" s="1"/>
  <c r="K581" i="3" l="1"/>
  <c r="E582" i="3" s="1"/>
  <c r="L582" i="3" s="1"/>
  <c r="M582" i="3" s="1"/>
  <c r="D583" i="3" s="1"/>
  <c r="J582" i="3" l="1"/>
  <c r="K582" i="3" s="1"/>
  <c r="E583" i="3" s="1"/>
  <c r="J583" i="3" s="1"/>
  <c r="L583" i="3" l="1"/>
  <c r="M583" i="3" s="1"/>
  <c r="D584" i="3" s="1"/>
  <c r="K583" i="3" l="1"/>
  <c r="E584" i="3" s="1"/>
  <c r="J584" i="3" s="1"/>
  <c r="L584" i="3"/>
  <c r="M584" i="3" s="1"/>
  <c r="D585" i="3" s="1"/>
  <c r="K584" i="3" l="1"/>
  <c r="E585" i="3" s="1"/>
  <c r="J585" i="3" l="1"/>
  <c r="L585" i="3"/>
  <c r="M585" i="3" s="1"/>
  <c r="D586" i="3" s="1"/>
  <c r="K585" i="3" l="1"/>
  <c r="E586" i="3" s="1"/>
  <c r="J586" i="3" l="1"/>
  <c r="L586" i="3"/>
  <c r="M586" i="3" s="1"/>
  <c r="D587" i="3" s="1"/>
  <c r="K586" i="3" l="1"/>
  <c r="E587" i="3" s="1"/>
  <c r="J587" i="3" l="1"/>
  <c r="L587" i="3"/>
  <c r="M587" i="3" s="1"/>
  <c r="D588" i="3" s="1"/>
  <c r="K587" i="3" l="1"/>
  <c r="E588" i="3" s="1"/>
  <c r="L588" i="3" l="1"/>
  <c r="M588" i="3" s="1"/>
  <c r="D589" i="3" s="1"/>
  <c r="J588" i="3"/>
  <c r="K588" i="3" l="1"/>
  <c r="E589" i="3" s="1"/>
  <c r="J589" i="3" s="1"/>
  <c r="L589" i="3" l="1"/>
  <c r="M589" i="3" s="1"/>
  <c r="D590" i="3" s="1"/>
  <c r="K589" i="3" l="1"/>
  <c r="E590" i="3" s="1"/>
  <c r="J590" i="3" s="1"/>
  <c r="L590" i="3" l="1"/>
  <c r="M590" i="3" s="1"/>
  <c r="D591" i="3" s="1"/>
  <c r="K590" i="3" l="1"/>
  <c r="E591" i="3" s="1"/>
  <c r="L591" i="3" s="1"/>
  <c r="M591" i="3" s="1"/>
  <c r="D592" i="3" s="1"/>
  <c r="J591" i="3" l="1"/>
  <c r="K591" i="3"/>
  <c r="E592" i="3" s="1"/>
  <c r="J592" i="3" l="1"/>
  <c r="L592" i="3"/>
  <c r="M592" i="3" s="1"/>
  <c r="D593" i="3" s="1"/>
  <c r="K592" i="3" l="1"/>
  <c r="E593" i="3" s="1"/>
  <c r="J593" i="3" l="1"/>
  <c r="L593" i="3"/>
  <c r="M593" i="3" s="1"/>
  <c r="D594" i="3" s="1"/>
  <c r="K593" i="3" l="1"/>
  <c r="E594" i="3" s="1"/>
  <c r="L594" i="3" l="1"/>
  <c r="M594" i="3" s="1"/>
  <c r="D595" i="3" s="1"/>
  <c r="J594" i="3"/>
  <c r="K594" i="3" l="1"/>
  <c r="E595" i="3" s="1"/>
  <c r="J595" i="3"/>
  <c r="L595" i="3"/>
  <c r="M595" i="3" s="1"/>
  <c r="D596" i="3" s="1"/>
  <c r="K595" i="3" l="1"/>
  <c r="E596" i="3" s="1"/>
  <c r="L596" i="3" l="1"/>
  <c r="M596" i="3" s="1"/>
  <c r="D597" i="3" s="1"/>
  <c r="J596" i="3"/>
  <c r="K596" i="3" l="1"/>
  <c r="E597" i="3" s="1"/>
  <c r="J597" i="3" s="1"/>
  <c r="L597" i="3"/>
  <c r="M597" i="3" s="1"/>
  <c r="D598" i="3" s="1"/>
  <c r="K597" i="3" l="1"/>
  <c r="E598" i="3" s="1"/>
  <c r="J598" i="3" l="1"/>
  <c r="L598" i="3"/>
  <c r="M598" i="3" s="1"/>
  <c r="D599" i="3" s="1"/>
  <c r="K598" i="3" l="1"/>
  <c r="E599" i="3" s="1"/>
  <c r="J599" i="3" l="1"/>
  <c r="L599" i="3"/>
  <c r="M599" i="3" s="1"/>
  <c r="D600" i="3" s="1"/>
  <c r="K599" i="3" l="1"/>
  <c r="E600" i="3" s="1"/>
  <c r="J600" i="3" l="1"/>
  <c r="L600" i="3"/>
  <c r="M600" i="3" s="1"/>
  <c r="D601" i="3" s="1"/>
  <c r="K600" i="3" l="1"/>
  <c r="E601" i="3" s="1"/>
  <c r="J601" i="3" l="1"/>
  <c r="L601" i="3"/>
  <c r="M601" i="3" s="1"/>
  <c r="D602" i="3" s="1"/>
  <c r="K601" i="3" l="1"/>
  <c r="E602" i="3" s="1"/>
  <c r="J602" i="3" l="1"/>
  <c r="L602" i="3"/>
  <c r="M602" i="3" s="1"/>
  <c r="D603" i="3" s="1"/>
  <c r="K602" i="3" l="1"/>
  <c r="E603" i="3" s="1"/>
  <c r="J603" i="3" l="1"/>
  <c r="L603" i="3"/>
  <c r="M603" i="3" s="1"/>
  <c r="D604" i="3" s="1"/>
  <c r="K603" i="3" l="1"/>
  <c r="E604" i="3" s="1"/>
  <c r="J604" i="3" l="1"/>
  <c r="L604" i="3"/>
  <c r="M604" i="3" s="1"/>
  <c r="D605" i="3" s="1"/>
  <c r="K604" i="3" l="1"/>
  <c r="E605" i="3" s="1"/>
  <c r="J605" i="3" l="1"/>
  <c r="L605" i="3"/>
  <c r="M605" i="3" s="1"/>
  <c r="D606" i="3" s="1"/>
  <c r="K605" i="3" l="1"/>
  <c r="E606" i="3" s="1"/>
  <c r="J606" i="3" l="1"/>
  <c r="L606" i="3"/>
  <c r="M606" i="3" s="1"/>
  <c r="D607" i="3" s="1"/>
  <c r="K606" i="3" l="1"/>
  <c r="E607" i="3" s="1"/>
  <c r="J607" i="3" l="1"/>
  <c r="L607" i="3"/>
  <c r="M607" i="3" s="1"/>
  <c r="D608" i="3" s="1"/>
  <c r="K607" i="3" l="1"/>
  <c r="E608" i="3" s="1"/>
  <c r="J608" i="3" l="1"/>
  <c r="L608" i="3"/>
  <c r="M608" i="3" s="1"/>
  <c r="D609" i="3" s="1"/>
  <c r="K608" i="3" l="1"/>
  <c r="E609" i="3" s="1"/>
  <c r="J609" i="3" l="1"/>
  <c r="L609" i="3"/>
  <c r="M609" i="3" s="1"/>
  <c r="D610" i="3" s="1"/>
  <c r="K609" i="3" l="1"/>
  <c r="E610" i="3" s="1"/>
  <c r="J610" i="3" l="1"/>
  <c r="L610" i="3"/>
  <c r="M610" i="3" s="1"/>
  <c r="D611" i="3" s="1"/>
  <c r="K610" i="3" l="1"/>
  <c r="E611" i="3" s="1"/>
  <c r="J611" i="3" l="1"/>
  <c r="L611" i="3"/>
  <c r="M611" i="3" s="1"/>
  <c r="D612" i="3" s="1"/>
  <c r="K611" i="3" l="1"/>
  <c r="E612" i="3" s="1"/>
  <c r="J612" i="3" l="1"/>
  <c r="L612" i="3"/>
  <c r="M612" i="3" s="1"/>
  <c r="D613" i="3" s="1"/>
  <c r="K612" i="3" l="1"/>
  <c r="E613" i="3" s="1"/>
  <c r="J613" i="3" l="1"/>
  <c r="L613" i="3"/>
  <c r="M613" i="3" s="1"/>
  <c r="D614" i="3" s="1"/>
  <c r="K613" i="3" l="1"/>
  <c r="E614" i="3" s="1"/>
  <c r="J614" i="3" l="1"/>
  <c r="L614" i="3"/>
  <c r="M614" i="3" s="1"/>
  <c r="D615" i="3" s="1"/>
  <c r="K614" i="3" l="1"/>
  <c r="E615" i="3" s="1"/>
  <c r="J615" i="3" l="1"/>
  <c r="L615" i="3"/>
  <c r="M615" i="3" s="1"/>
  <c r="D616" i="3" s="1"/>
  <c r="K615" i="3" l="1"/>
  <c r="E616" i="3" s="1"/>
  <c r="J616" i="3" l="1"/>
  <c r="L616" i="3"/>
  <c r="M616" i="3" s="1"/>
  <c r="D617" i="3" s="1"/>
  <c r="K616" i="3" l="1"/>
  <c r="E617" i="3" s="1"/>
  <c r="J617" i="3" l="1"/>
  <c r="L617" i="3"/>
  <c r="M617" i="3" s="1"/>
  <c r="D618" i="3" s="1"/>
  <c r="K617" i="3" l="1"/>
  <c r="E618" i="3" s="1"/>
  <c r="J618" i="3" l="1"/>
  <c r="L618" i="3"/>
  <c r="M618" i="3" s="1"/>
  <c r="D619" i="3" s="1"/>
  <c r="K618" i="3" l="1"/>
  <c r="E619" i="3" s="1"/>
  <c r="J619" i="3" l="1"/>
  <c r="L619" i="3"/>
  <c r="M619" i="3" s="1"/>
  <c r="D620" i="3" s="1"/>
  <c r="K619" i="3" l="1"/>
  <c r="E620" i="3" s="1"/>
  <c r="J620" i="3" l="1"/>
  <c r="L620" i="3"/>
  <c r="M620" i="3" s="1"/>
  <c r="D621" i="3" s="1"/>
  <c r="K620" i="3" l="1"/>
  <c r="E621" i="3" s="1"/>
  <c r="J621" i="3" l="1"/>
  <c r="L621" i="3"/>
  <c r="M621" i="3" s="1"/>
  <c r="D622" i="3" s="1"/>
  <c r="K621" i="3" l="1"/>
  <c r="E622" i="3" s="1"/>
  <c r="L622" i="3" l="1"/>
  <c r="M622" i="3" s="1"/>
  <c r="D623" i="3" s="1"/>
  <c r="J622" i="3"/>
  <c r="K622" i="3" l="1"/>
  <c r="E623" i="3" s="1"/>
  <c r="J623" i="3" s="1"/>
  <c r="L623" i="3" l="1"/>
  <c r="M623" i="3" s="1"/>
  <c r="D624" i="3" s="1"/>
  <c r="K623" i="3" l="1"/>
  <c r="E624" i="3" s="1"/>
  <c r="J624" i="3" s="1"/>
  <c r="L624" i="3" l="1"/>
  <c r="M624" i="3" s="1"/>
  <c r="D625" i="3" s="1"/>
  <c r="K624" i="3" l="1"/>
  <c r="E625" i="3" s="1"/>
  <c r="J625" i="3" s="1"/>
  <c r="L625" i="3" l="1"/>
  <c r="M625" i="3" s="1"/>
  <c r="D626" i="3" s="1"/>
  <c r="K625" i="3" l="1"/>
  <c r="E626" i="3" s="1"/>
  <c r="J626" i="3" s="1"/>
  <c r="L626" i="3" l="1"/>
  <c r="M626" i="3" s="1"/>
  <c r="D627" i="3" s="1"/>
  <c r="K626" i="3" l="1"/>
  <c r="E627" i="3" s="1"/>
  <c r="J627" i="3" s="1"/>
  <c r="L627" i="3" l="1"/>
  <c r="M627" i="3" s="1"/>
  <c r="D628" i="3" s="1"/>
  <c r="K627" i="3" l="1"/>
  <c r="E628" i="3" s="1"/>
  <c r="J628" i="3" s="1"/>
  <c r="L628" i="3" l="1"/>
  <c r="M628" i="3" s="1"/>
  <c r="D629" i="3" s="1"/>
  <c r="K628" i="3" l="1"/>
  <c r="E629" i="3" s="1"/>
  <c r="J629" i="3" s="1"/>
  <c r="L629" i="3" l="1"/>
  <c r="M629" i="3" s="1"/>
  <c r="D630" i="3" s="1"/>
  <c r="K629" i="3" l="1"/>
  <c r="E630" i="3" s="1"/>
  <c r="J630" i="3" s="1"/>
  <c r="L630" i="3" l="1"/>
  <c r="M630" i="3" s="1"/>
  <c r="D631" i="3" s="1"/>
  <c r="K630" i="3" l="1"/>
  <c r="E631" i="3" s="1"/>
  <c r="J631" i="3" s="1"/>
  <c r="L631" i="3" l="1"/>
  <c r="M631" i="3" s="1"/>
  <c r="D632" i="3" s="1"/>
  <c r="K631" i="3" l="1"/>
  <c r="E632" i="3" s="1"/>
  <c r="J632" i="3" s="1"/>
  <c r="L632" i="3" l="1"/>
  <c r="M632" i="3" s="1"/>
  <c r="D633" i="3" s="1"/>
  <c r="K632" i="3" l="1"/>
  <c r="E633" i="3" s="1"/>
  <c r="J633" i="3" s="1"/>
  <c r="L633" i="3" l="1"/>
  <c r="M633" i="3" s="1"/>
  <c r="D634" i="3" s="1"/>
  <c r="K633" i="3" l="1"/>
  <c r="E634" i="3" s="1"/>
  <c r="J634" i="3" s="1"/>
  <c r="L634" i="3" l="1"/>
  <c r="M634" i="3" s="1"/>
  <c r="D635" i="3" s="1"/>
  <c r="K634" i="3" l="1"/>
  <c r="E635" i="3" s="1"/>
  <c r="J635" i="3" s="1"/>
  <c r="L635" i="3" l="1"/>
  <c r="M635" i="3" s="1"/>
  <c r="D636" i="3" s="1"/>
  <c r="K635" i="3" l="1"/>
  <c r="E636" i="3" s="1"/>
  <c r="J636" i="3" s="1"/>
  <c r="L636" i="3" l="1"/>
  <c r="M636" i="3" s="1"/>
  <c r="D637" i="3" s="1"/>
  <c r="K636" i="3" l="1"/>
  <c r="E637" i="3" s="1"/>
  <c r="J637" i="3" s="1"/>
  <c r="L637" i="3" l="1"/>
  <c r="M637" i="3" s="1"/>
  <c r="D638" i="3" s="1"/>
  <c r="K637" i="3" l="1"/>
  <c r="E638" i="3" s="1"/>
  <c r="J638" i="3" s="1"/>
  <c r="L638" i="3" l="1"/>
  <c r="M638" i="3" s="1"/>
  <c r="D639" i="3" s="1"/>
  <c r="K638" i="3" l="1"/>
  <c r="E639" i="3" s="1"/>
  <c r="L639" i="3" s="1"/>
  <c r="M639" i="3" s="1"/>
  <c r="D640" i="3" s="1"/>
  <c r="J639" i="3" l="1"/>
  <c r="K639" i="3" s="1"/>
  <c r="E640" i="3" s="1"/>
  <c r="J640" i="3" s="1"/>
  <c r="L640" i="3" l="1"/>
  <c r="M640" i="3" s="1"/>
  <c r="D641" i="3" s="1"/>
  <c r="K640" i="3" l="1"/>
  <c r="E641" i="3" s="1"/>
  <c r="J641" i="3" s="1"/>
  <c r="L641" i="3" l="1"/>
  <c r="M641" i="3" s="1"/>
  <c r="D642" i="3" s="1"/>
  <c r="K641" i="3" l="1"/>
  <c r="E642" i="3" s="1"/>
  <c r="J642" i="3" s="1"/>
  <c r="L642" i="3" l="1"/>
  <c r="M642" i="3" s="1"/>
  <c r="D643" i="3" s="1"/>
  <c r="K642" i="3" l="1"/>
  <c r="E643" i="3" s="1"/>
  <c r="J643" i="3" s="1"/>
  <c r="L643" i="3" l="1"/>
  <c r="M643" i="3" s="1"/>
  <c r="D644" i="3" s="1"/>
  <c r="K643" i="3" l="1"/>
  <c r="E644" i="3" s="1"/>
  <c r="J644" i="3" s="1"/>
  <c r="L644" i="3" l="1"/>
  <c r="M644" i="3" s="1"/>
  <c r="D645" i="3" s="1"/>
  <c r="K644" i="3" l="1"/>
  <c r="E645" i="3" s="1"/>
  <c r="J645" i="3" s="1"/>
  <c r="L645" i="3" l="1"/>
  <c r="M645" i="3" s="1"/>
  <c r="D646" i="3" s="1"/>
  <c r="K645" i="3" l="1"/>
  <c r="E646" i="3" s="1"/>
  <c r="J646" i="3" s="1"/>
  <c r="L646" i="3" l="1"/>
  <c r="M646" i="3" s="1"/>
  <c r="D647" i="3" s="1"/>
  <c r="K646" i="3" l="1"/>
  <c r="E647" i="3" s="1"/>
  <c r="J647" i="3" s="1"/>
  <c r="L647" i="3" l="1"/>
  <c r="M647" i="3" s="1"/>
  <c r="D648" i="3" s="1"/>
  <c r="K647" i="3" l="1"/>
  <c r="E648" i="3" s="1"/>
  <c r="J648" i="3" s="1"/>
  <c r="L648" i="3" l="1"/>
  <c r="M648" i="3" s="1"/>
  <c r="D649" i="3" s="1"/>
  <c r="K648" i="3" l="1"/>
  <c r="E649" i="3" s="1"/>
  <c r="J649" i="3" s="1"/>
  <c r="L649" i="3" l="1"/>
  <c r="M649" i="3" s="1"/>
  <c r="D650" i="3" s="1"/>
  <c r="K649" i="3" l="1"/>
  <c r="E650" i="3" s="1"/>
  <c r="J650" i="3" s="1"/>
  <c r="L650" i="3" l="1"/>
  <c r="M650" i="3" s="1"/>
  <c r="D651" i="3" s="1"/>
  <c r="K650" i="3" l="1"/>
  <c r="E651" i="3" s="1"/>
  <c r="J651" i="3" s="1"/>
  <c r="L651" i="3" l="1"/>
  <c r="M651" i="3" s="1"/>
  <c r="D652" i="3" s="1"/>
  <c r="K651" i="3" l="1"/>
  <c r="E652" i="3" s="1"/>
  <c r="J652" i="3" s="1"/>
  <c r="L652" i="3" l="1"/>
  <c r="M652" i="3" s="1"/>
  <c r="D653" i="3" s="1"/>
  <c r="K652" i="3" l="1"/>
  <c r="E653" i="3" s="1"/>
  <c r="J653" i="3" s="1"/>
  <c r="L653" i="3" l="1"/>
  <c r="M653" i="3" s="1"/>
  <c r="D654" i="3" s="1"/>
  <c r="K653" i="3" l="1"/>
  <c r="E654" i="3" s="1"/>
  <c r="J654" i="3" s="1"/>
  <c r="L654" i="3" l="1"/>
  <c r="M654" i="3" s="1"/>
  <c r="D655" i="3" s="1"/>
  <c r="K654" i="3" l="1"/>
  <c r="E655" i="3" s="1"/>
  <c r="J655" i="3" s="1"/>
  <c r="L655" i="3" l="1"/>
  <c r="M655" i="3" s="1"/>
  <c r="D656" i="3" s="1"/>
  <c r="K655" i="3" l="1"/>
  <c r="E656" i="3" s="1"/>
  <c r="J656" i="3" s="1"/>
  <c r="L656" i="3" l="1"/>
  <c r="M656" i="3" s="1"/>
  <c r="D657" i="3" s="1"/>
  <c r="K656" i="3" l="1"/>
  <c r="E657" i="3" s="1"/>
  <c r="J657" i="3" s="1"/>
  <c r="L657" i="3" l="1"/>
  <c r="M657" i="3" s="1"/>
  <c r="D658" i="3" s="1"/>
  <c r="K657" i="3" l="1"/>
  <c r="E658" i="3" s="1"/>
  <c r="J658" i="3" s="1"/>
  <c r="L658" i="3" l="1"/>
  <c r="M658" i="3" s="1"/>
  <c r="D659" i="3" s="1"/>
  <c r="K658" i="3" l="1"/>
  <c r="E659" i="3" s="1"/>
  <c r="J659" i="3" s="1"/>
  <c r="L659" i="3" l="1"/>
  <c r="M659" i="3" s="1"/>
  <c r="D660" i="3" s="1"/>
  <c r="K659" i="3" l="1"/>
  <c r="E660" i="3" s="1"/>
  <c r="J660" i="3" s="1"/>
  <c r="L660" i="3" l="1"/>
  <c r="M660" i="3" s="1"/>
  <c r="D661" i="3" s="1"/>
  <c r="K660" i="3" l="1"/>
  <c r="E661" i="3" s="1"/>
  <c r="J661" i="3" s="1"/>
  <c r="L661" i="3" l="1"/>
  <c r="M661" i="3" s="1"/>
  <c r="D662" i="3" s="1"/>
  <c r="K661" i="3" l="1"/>
  <c r="E662" i="3" s="1"/>
  <c r="J662" i="3" s="1"/>
  <c r="L662" i="3" l="1"/>
  <c r="M662" i="3" s="1"/>
  <c r="D663" i="3" s="1"/>
  <c r="K662" i="3" l="1"/>
  <c r="E663" i="3" s="1"/>
  <c r="J663" i="3" s="1"/>
  <c r="L663" i="3" l="1"/>
  <c r="M663" i="3" s="1"/>
  <c r="D664" i="3" s="1"/>
  <c r="K663" i="3" l="1"/>
  <c r="E664" i="3" s="1"/>
  <c r="J664" i="3" s="1"/>
  <c r="L664" i="3" l="1"/>
  <c r="M664" i="3" s="1"/>
  <c r="D665" i="3" s="1"/>
  <c r="K664" i="3" l="1"/>
  <c r="E665" i="3" s="1"/>
  <c r="J665" i="3" s="1"/>
  <c r="L665" i="3" l="1"/>
  <c r="M665" i="3" s="1"/>
  <c r="D666" i="3" s="1"/>
  <c r="K665" i="3" l="1"/>
  <c r="E666" i="3" s="1"/>
  <c r="J666" i="3" s="1"/>
  <c r="L666" i="3" l="1"/>
  <c r="M666" i="3" s="1"/>
  <c r="D667" i="3" s="1"/>
  <c r="K666" i="3" l="1"/>
  <c r="E667" i="3" s="1"/>
  <c r="J667" i="3" s="1"/>
  <c r="L667" i="3" l="1"/>
  <c r="M667" i="3" s="1"/>
  <c r="D668" i="3" s="1"/>
  <c r="K667" i="3" l="1"/>
  <c r="E668" i="3" s="1"/>
  <c r="J668" i="3" s="1"/>
  <c r="L668" i="3" l="1"/>
  <c r="M668" i="3" s="1"/>
  <c r="D669" i="3" s="1"/>
  <c r="K668" i="3" l="1"/>
  <c r="E669" i="3" s="1"/>
  <c r="J669" i="3" s="1"/>
  <c r="L669" i="3" l="1"/>
  <c r="M669" i="3" s="1"/>
  <c r="D670" i="3" s="1"/>
  <c r="K669" i="3" l="1"/>
  <c r="E670" i="3" s="1"/>
  <c r="J670" i="3" s="1"/>
  <c r="L670" i="3" l="1"/>
  <c r="M670" i="3" s="1"/>
  <c r="D671" i="3" s="1"/>
  <c r="K670" i="3" l="1"/>
  <c r="E671" i="3" s="1"/>
  <c r="J671" i="3" s="1"/>
  <c r="L671" i="3" l="1"/>
  <c r="M671" i="3" s="1"/>
  <c r="D672" i="3" s="1"/>
  <c r="K671" i="3" l="1"/>
  <c r="E672" i="3" s="1"/>
  <c r="J672" i="3" s="1"/>
  <c r="L672" i="3" l="1"/>
  <c r="M672" i="3" s="1"/>
  <c r="D673" i="3" s="1"/>
  <c r="K672" i="3" l="1"/>
  <c r="E673" i="3" s="1"/>
  <c r="J673" i="3" s="1"/>
  <c r="L673" i="3" l="1"/>
  <c r="M673" i="3" s="1"/>
  <c r="D674" i="3" s="1"/>
  <c r="K673" i="3" l="1"/>
  <c r="E674" i="3" s="1"/>
  <c r="J674" i="3" s="1"/>
  <c r="L674" i="3" l="1"/>
  <c r="M674" i="3" s="1"/>
  <c r="D675" i="3" s="1"/>
  <c r="K674" i="3" l="1"/>
  <c r="E675" i="3" s="1"/>
  <c r="J675" i="3" s="1"/>
  <c r="L675" i="3" l="1"/>
  <c r="M675" i="3" s="1"/>
  <c r="D676" i="3" s="1"/>
  <c r="K675" i="3" l="1"/>
  <c r="E676" i="3" s="1"/>
  <c r="J676" i="3" s="1"/>
  <c r="L676" i="3" l="1"/>
  <c r="M676" i="3" s="1"/>
  <c r="D677" i="3" s="1"/>
  <c r="K676" i="3" l="1"/>
  <c r="E677" i="3" s="1"/>
  <c r="J677" i="3" s="1"/>
  <c r="L677" i="3" l="1"/>
  <c r="M677" i="3" s="1"/>
  <c r="D678" i="3" s="1"/>
  <c r="K677" i="3" l="1"/>
  <c r="E678" i="3" s="1"/>
  <c r="J678" i="3" s="1"/>
  <c r="L678" i="3" l="1"/>
  <c r="M678" i="3" s="1"/>
  <c r="D679" i="3" s="1"/>
  <c r="K678" i="3" l="1"/>
  <c r="E679" i="3" s="1"/>
  <c r="J679" i="3" s="1"/>
  <c r="L679" i="3" l="1"/>
  <c r="M679" i="3" s="1"/>
  <c r="D680" i="3" s="1"/>
  <c r="K679" i="3" l="1"/>
  <c r="E680" i="3" s="1"/>
  <c r="J680" i="3" s="1"/>
  <c r="L680" i="3" l="1"/>
  <c r="M680" i="3" s="1"/>
  <c r="D681" i="3" s="1"/>
  <c r="K680" i="3" l="1"/>
  <c r="E681" i="3" s="1"/>
  <c r="J681" i="3" s="1"/>
  <c r="L681" i="3" l="1"/>
  <c r="M681" i="3" s="1"/>
  <c r="D682" i="3" s="1"/>
  <c r="K681" i="3" l="1"/>
  <c r="E682" i="3" s="1"/>
  <c r="J682" i="3" s="1"/>
  <c r="L682" i="3" l="1"/>
  <c r="M682" i="3" s="1"/>
  <c r="D683" i="3" s="1"/>
  <c r="K682" i="3" l="1"/>
  <c r="E683" i="3" s="1"/>
  <c r="J683" i="3" s="1"/>
  <c r="L683" i="3" l="1"/>
  <c r="M683" i="3" s="1"/>
  <c r="D684" i="3" s="1"/>
  <c r="K683" i="3" l="1"/>
  <c r="E684" i="3" s="1"/>
  <c r="J684" i="3" s="1"/>
  <c r="L684" i="3" l="1"/>
  <c r="M684" i="3" s="1"/>
  <c r="D685" i="3" s="1"/>
  <c r="K684" i="3" l="1"/>
  <c r="E685" i="3" s="1"/>
  <c r="J685" i="3" s="1"/>
  <c r="L685" i="3" l="1"/>
  <c r="M685" i="3" s="1"/>
  <c r="D686" i="3" s="1"/>
  <c r="K685" i="3" l="1"/>
  <c r="E686" i="3" s="1"/>
  <c r="L686" i="3" s="1"/>
  <c r="M686" i="3" s="1"/>
  <c r="D687" i="3" s="1"/>
  <c r="J686" i="3" l="1"/>
  <c r="K686" i="3" s="1"/>
  <c r="E687" i="3" s="1"/>
  <c r="J687" i="3" s="1"/>
  <c r="L687" i="3" l="1"/>
  <c r="M687" i="3" s="1"/>
  <c r="D688" i="3" s="1"/>
  <c r="K687" i="3" l="1"/>
  <c r="E688" i="3" s="1"/>
  <c r="J688" i="3" s="1"/>
  <c r="L688" i="3" l="1"/>
  <c r="M688" i="3" s="1"/>
  <c r="D689" i="3" s="1"/>
  <c r="K688" i="3" l="1"/>
  <c r="E689" i="3" s="1"/>
  <c r="J689" i="3" s="1"/>
  <c r="L689" i="3" l="1"/>
  <c r="M689" i="3" s="1"/>
  <c r="D690" i="3" s="1"/>
  <c r="K689" i="3" l="1"/>
  <c r="E690" i="3" s="1"/>
  <c r="J690" i="3" s="1"/>
  <c r="L690" i="3" l="1"/>
  <c r="M690" i="3" s="1"/>
  <c r="D691" i="3" s="1"/>
  <c r="K690" i="3" l="1"/>
  <c r="E691" i="3" s="1"/>
  <c r="J691" i="3" s="1"/>
  <c r="L691" i="3" l="1"/>
  <c r="M691" i="3" s="1"/>
  <c r="D692" i="3" s="1"/>
  <c r="K691" i="3" l="1"/>
  <c r="E692" i="3" s="1"/>
  <c r="J692" i="3" s="1"/>
  <c r="L692" i="3" l="1"/>
  <c r="M692" i="3" s="1"/>
  <c r="D693" i="3" s="1"/>
  <c r="K692" i="3" l="1"/>
  <c r="E693" i="3" s="1"/>
  <c r="J693" i="3" s="1"/>
  <c r="L693" i="3" l="1"/>
  <c r="M693" i="3" s="1"/>
  <c r="D694" i="3" s="1"/>
  <c r="K693" i="3" l="1"/>
  <c r="E694" i="3" s="1"/>
  <c r="J694" i="3" s="1"/>
  <c r="L694" i="3" l="1"/>
  <c r="M694" i="3" s="1"/>
  <c r="D695" i="3" s="1"/>
  <c r="K694" i="3" l="1"/>
  <c r="E695" i="3" s="1"/>
  <c r="J695" i="3" s="1"/>
  <c r="L695" i="3" l="1"/>
  <c r="M695" i="3" s="1"/>
  <c r="D696" i="3" s="1"/>
  <c r="K695" i="3" l="1"/>
  <c r="E696" i="3" s="1"/>
  <c r="J696" i="3" s="1"/>
  <c r="L696" i="3" l="1"/>
  <c r="M696" i="3" s="1"/>
  <c r="D697" i="3" s="1"/>
  <c r="K696" i="3" l="1"/>
  <c r="E697" i="3" s="1"/>
  <c r="J697" i="3" s="1"/>
  <c r="L697" i="3" l="1"/>
  <c r="M697" i="3" s="1"/>
  <c r="D698" i="3" s="1"/>
  <c r="K697" i="3" l="1"/>
  <c r="E698" i="3" s="1"/>
  <c r="J698" i="3" s="1"/>
  <c r="L698" i="3" l="1"/>
  <c r="M698" i="3" s="1"/>
  <c r="D699" i="3" s="1"/>
  <c r="K698" i="3" l="1"/>
  <c r="E699" i="3" s="1"/>
  <c r="J699" i="3" s="1"/>
  <c r="L699" i="3" l="1"/>
  <c r="M699" i="3" s="1"/>
  <c r="D700" i="3" s="1"/>
  <c r="K699" i="3" l="1"/>
  <c r="E700" i="3" s="1"/>
  <c r="J700" i="3" s="1"/>
  <c r="L700" i="3" l="1"/>
  <c r="M700" i="3" s="1"/>
  <c r="D701" i="3" s="1"/>
  <c r="K700" i="3" l="1"/>
  <c r="E701" i="3" s="1"/>
  <c r="J701" i="3" s="1"/>
  <c r="L701" i="3" l="1"/>
  <c r="M701" i="3" s="1"/>
  <c r="D702" i="3" s="1"/>
  <c r="K701" i="3" l="1"/>
  <c r="E702" i="3" s="1"/>
  <c r="J702" i="3" s="1"/>
  <c r="L702" i="3" l="1"/>
  <c r="M702" i="3" s="1"/>
  <c r="D703" i="3" s="1"/>
  <c r="K702" i="3" l="1"/>
  <c r="E703" i="3" s="1"/>
  <c r="J703" i="3" s="1"/>
  <c r="L703" i="3" l="1"/>
  <c r="M703" i="3" s="1"/>
  <c r="D704" i="3" s="1"/>
  <c r="K703" i="3" l="1"/>
  <c r="E704" i="3" s="1"/>
  <c r="J704" i="3" s="1"/>
  <c r="L704" i="3" l="1"/>
  <c r="M704" i="3" s="1"/>
  <c r="D705" i="3" s="1"/>
  <c r="K704" i="3" l="1"/>
  <c r="E705" i="3" s="1"/>
  <c r="J705" i="3" s="1"/>
  <c r="L705" i="3" l="1"/>
  <c r="M705" i="3" s="1"/>
  <c r="D706" i="3" s="1"/>
  <c r="K705" i="3" l="1"/>
  <c r="E706" i="3" s="1"/>
  <c r="J706" i="3" s="1"/>
  <c r="L706" i="3" l="1"/>
  <c r="M706" i="3" s="1"/>
  <c r="D707" i="3" s="1"/>
  <c r="K706" i="3" l="1"/>
  <c r="E707" i="3" s="1"/>
  <c r="J707" i="3" s="1"/>
  <c r="L707" i="3" l="1"/>
  <c r="M707" i="3" s="1"/>
  <c r="D708" i="3" s="1"/>
  <c r="K707" i="3" l="1"/>
  <c r="E708" i="3" s="1"/>
  <c r="J708" i="3" s="1"/>
  <c r="L708" i="3" l="1"/>
  <c r="M708" i="3" s="1"/>
  <c r="D709" i="3" s="1"/>
  <c r="K708" i="3" l="1"/>
  <c r="E709" i="3" s="1"/>
  <c r="J709" i="3" s="1"/>
  <c r="L709" i="3" l="1"/>
  <c r="M709" i="3" s="1"/>
  <c r="D710" i="3" s="1"/>
  <c r="K709" i="3" l="1"/>
  <c r="E710" i="3" s="1"/>
  <c r="J710" i="3" s="1"/>
  <c r="L710" i="3" l="1"/>
  <c r="M710" i="3" s="1"/>
  <c r="D711" i="3" s="1"/>
  <c r="K710" i="3" l="1"/>
  <c r="E711" i="3" s="1"/>
  <c r="J711" i="3" s="1"/>
  <c r="L711" i="3" l="1"/>
  <c r="M711" i="3" s="1"/>
  <c r="D712" i="3" s="1"/>
  <c r="K711" i="3" l="1"/>
  <c r="E712" i="3" s="1"/>
  <c r="J712" i="3" s="1"/>
  <c r="L712" i="3" l="1"/>
  <c r="M712" i="3" s="1"/>
  <c r="D713" i="3" s="1"/>
  <c r="K712" i="3" l="1"/>
  <c r="E713" i="3" s="1"/>
  <c r="J713" i="3" s="1"/>
  <c r="L713" i="3" l="1"/>
  <c r="M713" i="3" s="1"/>
  <c r="D714" i="3" s="1"/>
  <c r="K713" i="3" l="1"/>
  <c r="E714" i="3" s="1"/>
  <c r="J714" i="3" s="1"/>
  <c r="L714" i="3" l="1"/>
  <c r="M714" i="3" s="1"/>
  <c r="D715" i="3" s="1"/>
  <c r="K714" i="3" l="1"/>
  <c r="E715" i="3" s="1"/>
  <c r="J715" i="3" s="1"/>
  <c r="L715" i="3" l="1"/>
  <c r="M715" i="3" s="1"/>
  <c r="D716" i="3" s="1"/>
  <c r="K715" i="3" l="1"/>
  <c r="E716" i="3" s="1"/>
  <c r="J716" i="3" s="1"/>
  <c r="L716" i="3" l="1"/>
  <c r="M716" i="3" s="1"/>
  <c r="D717" i="3" s="1"/>
  <c r="K716" i="3" l="1"/>
  <c r="E717" i="3" s="1"/>
  <c r="J717" i="3" s="1"/>
  <c r="L717" i="3" l="1"/>
  <c r="M717" i="3" s="1"/>
  <c r="D718" i="3" s="1"/>
  <c r="K717" i="3" l="1"/>
  <c r="E718" i="3" s="1"/>
  <c r="J718" i="3" s="1"/>
  <c r="L718" i="3" l="1"/>
  <c r="M718" i="3" s="1"/>
  <c r="D719" i="3" s="1"/>
  <c r="K718" i="3" l="1"/>
  <c r="E719" i="3" s="1"/>
  <c r="J719" i="3" s="1"/>
  <c r="L719" i="3" l="1"/>
  <c r="M719" i="3" s="1"/>
  <c r="D720" i="3" s="1"/>
  <c r="K719" i="3" l="1"/>
  <c r="E720" i="3" s="1"/>
  <c r="J720" i="3" s="1"/>
  <c r="L720" i="3" l="1"/>
  <c r="M720" i="3" s="1"/>
  <c r="D721" i="3" s="1"/>
  <c r="K720" i="3" l="1"/>
  <c r="E721" i="3" s="1"/>
  <c r="J721" i="3" l="1"/>
  <c r="L721" i="3"/>
  <c r="M721" i="3" s="1"/>
  <c r="D722" i="3" s="1"/>
  <c r="K721" i="3" l="1"/>
  <c r="E722" i="3" s="1"/>
  <c r="J722" i="3" s="1"/>
  <c r="L722" i="3" l="1"/>
  <c r="M722" i="3" s="1"/>
  <c r="D723" i="3" s="1"/>
  <c r="K722" i="3" l="1"/>
  <c r="E723" i="3" s="1"/>
  <c r="J723" i="3" s="1"/>
  <c r="L723" i="3" l="1"/>
  <c r="M723" i="3" s="1"/>
  <c r="D724" i="3" s="1"/>
  <c r="K723" i="3"/>
  <c r="E724" i="3" s="1"/>
  <c r="J724" i="3" s="1"/>
  <c r="L724" i="3" l="1"/>
  <c r="M724" i="3" s="1"/>
  <c r="D725" i="3" s="1"/>
  <c r="K724" i="3" l="1"/>
  <c r="E725" i="3" s="1"/>
  <c r="J725" i="3" s="1"/>
  <c r="L725" i="3" l="1"/>
  <c r="M725" i="3" s="1"/>
  <c r="D726" i="3" s="1"/>
  <c r="K725" i="3" l="1"/>
  <c r="E726" i="3" s="1"/>
  <c r="J726" i="3" s="1"/>
  <c r="L726" i="3" l="1"/>
  <c r="M726" i="3" s="1"/>
  <c r="D727" i="3" s="1"/>
  <c r="K726" i="3" l="1"/>
  <c r="E727" i="3" s="1"/>
  <c r="J727" i="3" s="1"/>
  <c r="L727" i="3" l="1"/>
  <c r="M727" i="3" s="1"/>
  <c r="D728" i="3" s="1"/>
  <c r="K727" i="3" l="1"/>
  <c r="E728" i="3" s="1"/>
  <c r="J728" i="3" s="1"/>
  <c r="L728" i="3" l="1"/>
  <c r="M728" i="3" s="1"/>
  <c r="D729" i="3" s="1"/>
  <c r="K728" i="3" l="1"/>
  <c r="E729" i="3" s="1"/>
  <c r="J729" i="3" s="1"/>
  <c r="L729" i="3" l="1"/>
  <c r="M729" i="3" s="1"/>
  <c r="D730" i="3" s="1"/>
  <c r="K729" i="3" l="1"/>
  <c r="E730" i="3" s="1"/>
  <c r="J730" i="3" s="1"/>
  <c r="L730" i="3" l="1"/>
  <c r="M730" i="3" s="1"/>
  <c r="D731" i="3" s="1"/>
  <c r="K730" i="3" l="1"/>
  <c r="E731" i="3" s="1"/>
  <c r="J731" i="3" s="1"/>
  <c r="L731" i="3" l="1"/>
  <c r="M731" i="3" s="1"/>
  <c r="D732" i="3" s="1"/>
  <c r="K731" i="3" l="1"/>
  <c r="E732" i="3" s="1"/>
  <c r="J732" i="3" s="1"/>
  <c r="L732" i="3" l="1"/>
  <c r="M732" i="3" s="1"/>
  <c r="D733" i="3" s="1"/>
  <c r="K732" i="3" l="1"/>
  <c r="E733" i="3" s="1"/>
  <c r="L733" i="3" s="1"/>
  <c r="M733" i="3" s="1"/>
  <c r="D734" i="3" s="1"/>
  <c r="J733" i="3" l="1"/>
  <c r="K733" i="3" s="1"/>
  <c r="E734" i="3" s="1"/>
  <c r="J734" i="3" s="1"/>
  <c r="L734" i="3" l="1"/>
  <c r="M734" i="3" s="1"/>
  <c r="D735" i="3" s="1"/>
  <c r="K734" i="3" l="1"/>
  <c r="E735" i="3" s="1"/>
  <c r="J735" i="3" s="1"/>
  <c r="L735" i="3" l="1"/>
  <c r="M735" i="3" s="1"/>
  <c r="D736" i="3" s="1"/>
  <c r="K735" i="3" l="1"/>
  <c r="E736" i="3" s="1"/>
  <c r="J736" i="3" s="1"/>
  <c r="L736" i="3" l="1"/>
  <c r="M736" i="3" s="1"/>
  <c r="D737" i="3" s="1"/>
  <c r="K736" i="3" l="1"/>
  <c r="E737" i="3" s="1"/>
  <c r="J737" i="3" s="1"/>
  <c r="L737" i="3" l="1"/>
  <c r="M737" i="3" s="1"/>
  <c r="D738" i="3" s="1"/>
  <c r="K737" i="3" l="1"/>
  <c r="E738" i="3" s="1"/>
  <c r="J738" i="3" s="1"/>
  <c r="L738" i="3" l="1"/>
  <c r="M738" i="3" s="1"/>
  <c r="D739" i="3" s="1"/>
  <c r="K738" i="3" l="1"/>
  <c r="E739" i="3" s="1"/>
  <c r="J739" i="3" s="1"/>
  <c r="L739" i="3" l="1"/>
  <c r="M739" i="3" s="1"/>
  <c r="D740" i="3" s="1"/>
  <c r="K739" i="3" l="1"/>
  <c r="E740" i="3" s="1"/>
  <c r="J740" i="3" s="1"/>
  <c r="L740" i="3" l="1"/>
  <c r="M740" i="3" s="1"/>
  <c r="D741" i="3" s="1"/>
  <c r="K740" i="3" l="1"/>
  <c r="E741" i="3" s="1"/>
  <c r="J741" i="3" s="1"/>
  <c r="L741" i="3" l="1"/>
  <c r="M741" i="3" s="1"/>
  <c r="D742" i="3" s="1"/>
  <c r="K741" i="3" l="1"/>
  <c r="E742" i="3" s="1"/>
  <c r="L742" i="3" s="1"/>
  <c r="M742" i="3" s="1"/>
  <c r="D743" i="3" s="1"/>
  <c r="J742" i="3" l="1"/>
  <c r="K742" i="3" s="1"/>
  <c r="E743" i="3" s="1"/>
  <c r="J743" i="3" s="1"/>
  <c r="L743" i="3" l="1"/>
  <c r="M743" i="3" s="1"/>
  <c r="D744" i="3" s="1"/>
  <c r="K743" i="3" l="1"/>
  <c r="E744" i="3" s="1"/>
  <c r="L744" i="3" s="1"/>
  <c r="M744" i="3" s="1"/>
  <c r="D745" i="3" s="1"/>
  <c r="J744" i="3" l="1"/>
  <c r="K744" i="3" s="1"/>
  <c r="E745" i="3" s="1"/>
  <c r="J745" i="3" s="1"/>
  <c r="L745" i="3" l="1"/>
  <c r="M745" i="3" s="1"/>
  <c r="D746" i="3" s="1"/>
  <c r="K745" i="3" l="1"/>
  <c r="E746" i="3" s="1"/>
  <c r="J746" i="3" s="1"/>
  <c r="L746" i="3" l="1"/>
  <c r="M746" i="3" s="1"/>
  <c r="D747" i="3" s="1"/>
  <c r="K746" i="3" l="1"/>
  <c r="E747" i="3" s="1"/>
  <c r="J747" i="3" s="1"/>
  <c r="L747" i="3" l="1"/>
  <c r="M747" i="3" s="1"/>
  <c r="D748" i="3" s="1"/>
  <c r="K747" i="3" l="1"/>
  <c r="E748" i="3" s="1"/>
  <c r="J748" i="3" s="1"/>
  <c r="L748" i="3" l="1"/>
  <c r="M748" i="3" s="1"/>
  <c r="D749" i="3" s="1"/>
  <c r="K748" i="3" l="1"/>
  <c r="E749" i="3" s="1"/>
  <c r="J749" i="3" s="1"/>
  <c r="L749" i="3" l="1"/>
  <c r="M749" i="3" s="1"/>
  <c r="D750" i="3" s="1"/>
  <c r="K749" i="3" l="1"/>
  <c r="E750" i="3" s="1"/>
  <c r="J750" i="3" s="1"/>
  <c r="L750" i="3" l="1"/>
  <c r="M750" i="3" s="1"/>
  <c r="D751" i="3" s="1"/>
  <c r="K750" i="3" l="1"/>
  <c r="E751" i="3" s="1"/>
  <c r="J751" i="3" s="1"/>
  <c r="L751" i="3" l="1"/>
  <c r="M751" i="3" s="1"/>
  <c r="D752" i="3" s="1"/>
  <c r="K751" i="3" l="1"/>
  <c r="E752" i="3" s="1"/>
  <c r="J752" i="3" s="1"/>
  <c r="L752" i="3" l="1"/>
  <c r="M752" i="3" s="1"/>
  <c r="D753" i="3" s="1"/>
  <c r="K752" i="3" l="1"/>
  <c r="E753" i="3" s="1"/>
  <c r="J753" i="3" s="1"/>
  <c r="L753" i="3" l="1"/>
  <c r="M753" i="3" s="1"/>
  <c r="D754" i="3" s="1"/>
  <c r="K753" i="3" l="1"/>
  <c r="E754" i="3" s="1"/>
  <c r="J754" i="3" s="1"/>
  <c r="L754" i="3" l="1"/>
  <c r="M754" i="3" s="1"/>
  <c r="D755" i="3" s="1"/>
  <c r="K754" i="3" l="1"/>
  <c r="E755" i="3" s="1"/>
  <c r="J755" i="3" s="1"/>
  <c r="L755" i="3" l="1"/>
  <c r="M755" i="3" s="1"/>
  <c r="D756" i="3" s="1"/>
  <c r="K755" i="3" l="1"/>
  <c r="E756" i="3" s="1"/>
  <c r="J756" i="3" s="1"/>
  <c r="L756" i="3" l="1"/>
  <c r="M756" i="3" s="1"/>
  <c r="D757" i="3" s="1"/>
  <c r="K756" i="3" l="1"/>
  <c r="E757" i="3" s="1"/>
  <c r="J757" i="3" s="1"/>
  <c r="L757" i="3" l="1"/>
  <c r="M757" i="3" s="1"/>
  <c r="D758" i="3" s="1"/>
  <c r="K757" i="3" l="1"/>
  <c r="E758" i="3" s="1"/>
  <c r="J758" i="3" s="1"/>
  <c r="L758" i="3" l="1"/>
  <c r="M758" i="3" s="1"/>
  <c r="K758" i="3" l="1"/>
</calcChain>
</file>

<file path=xl/sharedStrings.xml><?xml version="1.0" encoding="utf-8"?>
<sst xmlns="http://schemas.openxmlformats.org/spreadsheetml/2006/main" count="53" uniqueCount="43">
  <si>
    <t>t° eau</t>
  </si>
  <si>
    <t>l</t>
  </si>
  <si>
    <t>surface exposée</t>
  </si>
  <si>
    <t>volume</t>
  </si>
  <si>
    <t>m3</t>
  </si>
  <si>
    <t xml:space="preserve">m </t>
  </si>
  <si>
    <t>m</t>
  </si>
  <si>
    <t>m²</t>
  </si>
  <si>
    <t>nombre tubes</t>
  </si>
  <si>
    <t>surface totale</t>
  </si>
  <si>
    <t>surface tube</t>
  </si>
  <si>
    <t>transmission vitre</t>
  </si>
  <si>
    <t>U vitre</t>
  </si>
  <si>
    <t>W/m²°C</t>
  </si>
  <si>
    <t>U fond</t>
  </si>
  <si>
    <t>cond fond</t>
  </si>
  <si>
    <t>epaisseur fond</t>
  </si>
  <si>
    <t>W/m°C</t>
  </si>
  <si>
    <t>puissance solaire</t>
  </si>
  <si>
    <t>W/m²</t>
  </si>
  <si>
    <t>°C</t>
  </si>
  <si>
    <t>t (min)</t>
  </si>
  <si>
    <t>P tubes (W)</t>
  </si>
  <si>
    <t>P capteur (W)</t>
  </si>
  <si>
    <t>absorption (IR + vis) tubes</t>
  </si>
  <si>
    <t>absorption (IR + vis) fond</t>
  </si>
  <si>
    <t>E tubes (J)</t>
  </si>
  <si>
    <t>E fond (J)</t>
  </si>
  <si>
    <t>t° initiale eau + air</t>
  </si>
  <si>
    <t>elevation t° eau (°C)</t>
  </si>
  <si>
    <t>m*Cp capteur (hors tube)</t>
  </si>
  <si>
    <t>J/°C</t>
  </si>
  <si>
    <t>t° air + capteur</t>
  </si>
  <si>
    <t>efficacité orientation</t>
  </si>
  <si>
    <t>elevation capteur et air(°C)</t>
  </si>
  <si>
    <t>echange tube-&gt; air (J)</t>
  </si>
  <si>
    <t>E perdue face et fond (J)</t>
  </si>
  <si>
    <t>t° extérieure</t>
  </si>
  <si>
    <t>min</t>
  </si>
  <si>
    <t>pas de calcul</t>
  </si>
  <si>
    <t>t (h)</t>
  </si>
  <si>
    <t>L tubes</t>
  </si>
  <si>
    <t>d tubes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</si>
</sst>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2" borderId="0" xfId="0" applyFont="1" applyFill="1"/>
    <xf numFmtId="0" fontId="2" fillId="3" borderId="0" xfId="0" applyFont="1" applyFill="1"/>
    <xf numFmtId="0" fontId="1" fillId="3" borderId="0" xfId="0" applyFont="1" applyFill="1"/>
    <xf numFmtId="0" fontId="0" fillId="3" borderId="0" xfId="0" applyFill="1"/>
    <xf numFmtId="0" fontId="0" fillId="3" borderId="0" xfId="0" applyFill="1" applyAlignment="1">
      <alignment horizontal="right"/>
    </xf>
    <xf numFmtId="0" fontId="3" fillId="2" borderId="0" xfId="0" applyFont="1" applyFill="1" applyProtection="1">
      <protection locked="0"/>
    </xf>
    <xf numFmtId="9" fontId="3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t° eau</c:v>
          </c:tx>
          <c:marker>
            <c:symbol val="none"/>
          </c:marker>
          <c:xVal>
            <c:numRef>
              <c:f>capteur!$B$35:$B$758</c:f>
              <c:numCache>
                <c:formatCode>General</c:formatCode>
                <c:ptCount val="724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</c:numCache>
            </c:numRef>
          </c:xVal>
          <c:yVal>
            <c:numRef>
              <c:f>capteur!$D$35:$D$758</c:f>
              <c:numCache>
                <c:formatCode>General</c:formatCode>
                <c:ptCount val="724"/>
                <c:pt idx="0">
                  <c:v>15</c:v>
                </c:pt>
                <c:pt idx="1">
                  <c:v>15.07105773229565</c:v>
                </c:pt>
                <c:pt idx="2">
                  <c:v>15.168676736244942</c:v>
                </c:pt>
                <c:pt idx="3">
                  <c:v>15.274433242011318</c:v>
                </c:pt>
                <c:pt idx="4">
                  <c:v>15.382598389623537</c:v>
                </c:pt>
                <c:pt idx="5">
                  <c:v>15.491390929039435</c:v>
                </c:pt>
                <c:pt idx="6">
                  <c:v>15.60025715901709</c:v>
                </c:pt>
                <c:pt idx="7">
                  <c:v>15.709025096676234</c:v>
                </c:pt>
                <c:pt idx="8">
                  <c:v>15.817641457993906</c:v>
                </c:pt>
                <c:pt idx="9">
                  <c:v>15.926089869237616</c:v>
                </c:pt>
                <c:pt idx="10">
                  <c:v>16.034365433986174</c:v>
                </c:pt>
                <c:pt idx="11">
                  <c:v>16.142466824488849</c:v>
                </c:pt>
                <c:pt idx="12">
                  <c:v>16.250393822394244</c:v>
                </c:pt>
                <c:pt idx="13">
                  <c:v>16.358146554015654</c:v>
                </c:pt>
                <c:pt idx="14">
                  <c:v>16.465725252529619</c:v>
                </c:pt>
                <c:pt idx="15">
                  <c:v>16.573130184029683</c:v>
                </c:pt>
                <c:pt idx="16">
                  <c:v>16.680361624532555</c:v>
                </c:pt>
                <c:pt idx="17">
                  <c:v>16.78741985282846</c:v>
                </c:pt>
                <c:pt idx="18">
                  <c:v>16.894305148258383</c:v>
                </c:pt>
                <c:pt idx="19">
                  <c:v>17.001017790023383</c:v>
                </c:pt>
                <c:pt idx="20">
                  <c:v>17.10755805697033</c:v>
                </c:pt>
                <c:pt idx="21">
                  <c:v>17.213926227525761</c:v>
                </c:pt>
                <c:pt idx="22">
                  <c:v>17.320122579675829</c:v>
                </c:pt>
                <c:pt idx="23">
                  <c:v>17.426147390960562</c:v>
                </c:pt>
                <c:pt idx="24">
                  <c:v>17.532000938472578</c:v>
                </c:pt>
                <c:pt idx="25">
                  <c:v>17.637683498857182</c:v>
                </c:pt>
                <c:pt idx="26">
                  <c:v>17.743195348312902</c:v>
                </c:pt>
                <c:pt idx="27">
                  <c:v>17.848536762592136</c:v>
                </c:pt>
                <c:pt idx="28">
                  <c:v>17.953708017001873</c:v>
                </c:pt>
                <c:pt idx="29">
                  <c:v>18.058709386404384</c:v>
                </c:pt>
                <c:pt idx="30">
                  <c:v>18.163541145217962</c:v>
                </c:pt>
                <c:pt idx="31">
                  <c:v>18.268203567417622</c:v>
                </c:pt>
                <c:pt idx="32">
                  <c:v>18.372696926535824</c:v>
                </c:pt>
                <c:pt idx="33">
                  <c:v>18.477021495663184</c:v>
                </c:pt>
                <c:pt idx="34">
                  <c:v>18.58117754744919</c:v>
                </c:pt>
                <c:pt idx="35">
                  <c:v>18.685165354102921</c:v>
                </c:pt>
                <c:pt idx="36">
                  <c:v>18.788985187393742</c:v>
                </c:pt>
                <c:pt idx="37">
                  <c:v>18.892637318652028</c:v>
                </c:pt>
                <c:pt idx="38">
                  <c:v>18.996122018769874</c:v>
                </c:pt>
                <c:pt idx="39">
                  <c:v>19.099439558201791</c:v>
                </c:pt>
                <c:pt idx="40">
                  <c:v>19.202590206965425</c:v>
                </c:pt>
                <c:pt idx="41">
                  <c:v>19.305574234642254</c:v>
                </c:pt>
                <c:pt idx="42">
                  <c:v>19.408391910378299</c:v>
                </c:pt>
                <c:pt idx="43">
                  <c:v>19.511043502884824</c:v>
                </c:pt>
                <c:pt idx="44">
                  <c:v>19.613529280439039</c:v>
                </c:pt>
                <c:pt idx="45">
                  <c:v>19.715849510884798</c:v>
                </c:pt>
                <c:pt idx="46">
                  <c:v>19.818004461633304</c:v>
                </c:pt>
                <c:pt idx="47">
                  <c:v>19.91999439966381</c:v>
                </c:pt>
                <c:pt idx="48">
                  <c:v>20.021819591524306</c:v>
                </c:pt>
                <c:pt idx="49">
                  <c:v>20.123480303332226</c:v>
                </c:pt>
                <c:pt idx="50">
                  <c:v>20.224976800775142</c:v>
                </c:pt>
                <c:pt idx="51">
                  <c:v>20.326309349111451</c:v>
                </c:pt>
                <c:pt idx="52">
                  <c:v>20.427478213171074</c:v>
                </c:pt>
                <c:pt idx="53">
                  <c:v>20.528483657356151</c:v>
                </c:pt>
                <c:pt idx="54">
                  <c:v>20.629325945641725</c:v>
                </c:pt>
                <c:pt idx="55">
                  <c:v>20.730005341576437</c:v>
                </c:pt>
                <c:pt idx="56">
                  <c:v>20.830522108283215</c:v>
                </c:pt>
                <c:pt idx="57">
                  <c:v>20.930876508459956</c:v>
                </c:pt>
                <c:pt idx="58">
                  <c:v>21.031068804380219</c:v>
                </c:pt>
                <c:pt idx="59">
                  <c:v>21.131099257893908</c:v>
                </c:pt>
                <c:pt idx="60">
                  <c:v>21.230968130427954</c:v>
                </c:pt>
                <c:pt idx="61">
                  <c:v>21.330675682987003</c:v>
                </c:pt>
                <c:pt idx="62">
                  <c:v>21.430222176154093</c:v>
                </c:pt>
                <c:pt idx="63">
                  <c:v>21.52960787009134</c:v>
                </c:pt>
                <c:pt idx="64">
                  <c:v>21.628833024540615</c:v>
                </c:pt>
                <c:pt idx="65">
                  <c:v>21.727897898824221</c:v>
                </c:pt>
                <c:pt idx="66">
                  <c:v>21.826802751845577</c:v>
                </c:pt>
                <c:pt idx="67">
                  <c:v>21.925547842089884</c:v>
                </c:pt>
                <c:pt idx="68">
                  <c:v>22.024133427624815</c:v>
                </c:pt>
                <c:pt idx="69">
                  <c:v>22.122559766101176</c:v>
                </c:pt>
                <c:pt idx="70">
                  <c:v>22.22082711475359</c:v>
                </c:pt>
                <c:pt idx="71">
                  <c:v>22.318935730401162</c:v>
                </c:pt>
                <c:pt idx="72">
                  <c:v>22.416885869448148</c:v>
                </c:pt>
                <c:pt idx="73">
                  <c:v>22.514677787884636</c:v>
                </c:pt>
                <c:pt idx="74">
                  <c:v>22.612311741287208</c:v>
                </c:pt>
                <c:pt idx="75">
                  <c:v>22.709787984819606</c:v>
                </c:pt>
                <c:pt idx="76">
                  <c:v>22.8071067732334</c:v>
                </c:pt>
                <c:pt idx="77">
                  <c:v>22.904268360868659</c:v>
                </c:pt>
                <c:pt idx="78">
                  <c:v>23.001273001654614</c:v>
                </c:pt>
                <c:pt idx="79">
                  <c:v>23.09812094911031</c:v>
                </c:pt>
                <c:pt idx="80">
                  <c:v>23.194812456345289</c:v>
                </c:pt>
                <c:pt idx="81">
                  <c:v>23.291347776060235</c:v>
                </c:pt>
                <c:pt idx="82">
                  <c:v>23.387727160547641</c:v>
                </c:pt>
                <c:pt idx="83">
                  <c:v>23.483950861692467</c:v>
                </c:pt>
                <c:pt idx="84">
                  <c:v>23.580019130972801</c:v>
                </c:pt>
                <c:pt idx="85">
                  <c:v>23.67593221946051</c:v>
                </c:pt>
                <c:pt idx="86">
                  <c:v>23.771690377821901</c:v>
                </c:pt>
                <c:pt idx="87">
                  <c:v>23.86729385631838</c:v>
                </c:pt>
                <c:pt idx="88">
                  <c:v>23.962742904807094</c:v>
                </c:pt>
                <c:pt idx="89">
                  <c:v>24.058037772741596</c:v>
                </c:pt>
                <c:pt idx="90">
                  <c:v>24.153178709172494</c:v>
                </c:pt>
                <c:pt idx="91">
                  <c:v>24.248165962748093</c:v>
                </c:pt>
                <c:pt idx="92">
                  <c:v>24.342999781715061</c:v>
                </c:pt>
                <c:pt idx="93">
                  <c:v>24.437680413919061</c:v>
                </c:pt>
                <c:pt idx="94">
                  <c:v>24.53220810680541</c:v>
                </c:pt>
                <c:pt idx="95">
                  <c:v>24.626583107419723</c:v>
                </c:pt>
                <c:pt idx="96">
                  <c:v>24.720805662408555</c:v>
                </c:pt>
                <c:pt idx="97">
                  <c:v>24.814876018020051</c:v>
                </c:pt>
                <c:pt idx="98">
                  <c:v>24.908794420104584</c:v>
                </c:pt>
                <c:pt idx="99">
                  <c:v>25.002561114115405</c:v>
                </c:pt>
                <c:pt idx="100">
                  <c:v>25.096176345109274</c:v>
                </c:pt>
                <c:pt idx="101">
                  <c:v>25.189640357747113</c:v>
                </c:pt>
                <c:pt idx="102">
                  <c:v>25.282953396294634</c:v>
                </c:pt>
                <c:pt idx="103">
                  <c:v>25.376115704622983</c:v>
                </c:pt>
                <c:pt idx="104">
                  <c:v>25.469127526209377</c:v>
                </c:pt>
                <c:pt idx="105">
                  <c:v>25.561989104137741</c:v>
                </c:pt>
                <c:pt idx="106">
                  <c:v>25.654700681099342</c:v>
                </c:pt>
                <c:pt idx="107">
                  <c:v>25.747262499393425</c:v>
                </c:pt>
                <c:pt idx="108">
                  <c:v>25.839674800927842</c:v>
                </c:pt>
                <c:pt idx="109">
                  <c:v>25.931937827219684</c:v>
                </c:pt>
                <c:pt idx="110">
                  <c:v>26.024051819395922</c:v>
                </c:pt>
                <c:pt idx="111">
                  <c:v>26.116017018194025</c:v>
                </c:pt>
                <c:pt idx="112">
                  <c:v>26.207833663962596</c:v>
                </c:pt>
                <c:pt idx="113">
                  <c:v>26.299501996662002</c:v>
                </c:pt>
                <c:pt idx="114">
                  <c:v>26.391022255864993</c:v>
                </c:pt>
                <c:pt idx="115">
                  <c:v>26.482394680757334</c:v>
                </c:pt>
                <c:pt idx="116">
                  <c:v>26.573619510138432</c:v>
                </c:pt>
                <c:pt idx="117">
                  <c:v>26.664696982421951</c:v>
                </c:pt>
                <c:pt idx="118">
                  <c:v>26.755627335636447</c:v>
                </c:pt>
                <c:pt idx="119">
                  <c:v>26.846410807425983</c:v>
                </c:pt>
                <c:pt idx="120">
                  <c:v>26.937047635050746</c:v>
                </c:pt>
                <c:pt idx="121">
                  <c:v>27.02753805538768</c:v>
                </c:pt>
                <c:pt idx="122">
                  <c:v>27.117882304931094</c:v>
                </c:pt>
                <c:pt idx="123">
                  <c:v>27.208080619793286</c:v>
                </c:pt>
                <c:pt idx="124">
                  <c:v>27.298133235705151</c:v>
                </c:pt>
                <c:pt idx="125">
                  <c:v>27.388040388016812</c:v>
                </c:pt>
                <c:pt idx="126">
                  <c:v>27.477802311698216</c:v>
                </c:pt>
                <c:pt idx="127">
                  <c:v>27.567419241339771</c:v>
                </c:pt>
                <c:pt idx="128">
                  <c:v>27.656891411152941</c:v>
                </c:pt>
                <c:pt idx="129">
                  <c:v>27.746219054970862</c:v>
                </c:pt>
                <c:pt idx="130">
                  <c:v>27.83540240624896</c:v>
                </c:pt>
                <c:pt idx="131">
                  <c:v>27.924441698065554</c:v>
                </c:pt>
                <c:pt idx="132">
                  <c:v>28.013337163122465</c:v>
                </c:pt>
                <c:pt idx="133">
                  <c:v>28.102089033745628</c:v>
                </c:pt>
                <c:pt idx="134">
                  <c:v>28.190697541885701</c:v>
                </c:pt>
                <c:pt idx="135">
                  <c:v>28.279162919118665</c:v>
                </c:pt>
                <c:pt idx="136">
                  <c:v>28.367485396646433</c:v>
                </c:pt>
                <c:pt idx="137">
                  <c:v>28.455665205297457</c:v>
                </c:pt>
                <c:pt idx="138">
                  <c:v>28.54370257552732</c:v>
                </c:pt>
                <c:pt idx="139">
                  <c:v>28.631597737419348</c:v>
                </c:pt>
                <c:pt idx="140">
                  <c:v>28.719350920685212</c:v>
                </c:pt>
                <c:pt idx="141">
                  <c:v>28.806962354665526</c:v>
                </c:pt>
                <c:pt idx="142">
                  <c:v>28.894432268330444</c:v>
                </c:pt>
                <c:pt idx="143">
                  <c:v>28.981760890280263</c:v>
                </c:pt>
                <c:pt idx="144">
                  <c:v>29.068948448746013</c:v>
                </c:pt>
                <c:pt idx="145">
                  <c:v>29.155995171590067</c:v>
                </c:pt>
                <c:pt idx="146">
                  <c:v>29.242901286306719</c:v>
                </c:pt>
                <c:pt idx="147">
                  <c:v>29.329667020022786</c:v>
                </c:pt>
                <c:pt idx="148">
                  <c:v>29.416292599498213</c:v>
                </c:pt>
                <c:pt idx="149">
                  <c:v>29.502778251126649</c:v>
                </c:pt>
                <c:pt idx="150">
                  <c:v>29.589124200936048</c:v>
                </c:pt>
                <c:pt idx="151">
                  <c:v>29.675330674589251</c:v>
                </c:pt>
                <c:pt idx="152">
                  <c:v>29.76139789738459</c:v>
                </c:pt>
                <c:pt idx="153">
                  <c:v>29.847326094256466</c:v>
                </c:pt>
                <c:pt idx="154">
                  <c:v>29.933115489775936</c:v>
                </c:pt>
                <c:pt idx="155">
                  <c:v>30.018766308151307</c:v>
                </c:pt>
                <c:pt idx="156">
                  <c:v>30.104278773228714</c:v>
                </c:pt>
                <c:pt idx="157">
                  <c:v>30.189653108492713</c:v>
                </c:pt>
                <c:pt idx="158">
                  <c:v>30.274889537066862</c:v>
                </c:pt>
                <c:pt idx="159">
                  <c:v>30.359988281714305</c:v>
                </c:pt>
                <c:pt idx="160">
                  <c:v>30.444949564838346</c:v>
                </c:pt>
                <c:pt idx="161">
                  <c:v>30.52977360848304</c:v>
                </c:pt>
                <c:pt idx="162">
                  <c:v>30.614460634333774</c:v>
                </c:pt>
                <c:pt idx="163">
                  <c:v>30.699010863717842</c:v>
                </c:pt>
                <c:pt idx="164">
                  <c:v>30.783424517605017</c:v>
                </c:pt>
                <c:pt idx="165">
                  <c:v>30.867701816608143</c:v>
                </c:pt>
                <c:pt idx="166">
                  <c:v>30.951842980983702</c:v>
                </c:pt>
                <c:pt idx="167">
                  <c:v>31.035848230632389</c:v>
                </c:pt>
                <c:pt idx="168">
                  <c:v>31.119717785099695</c:v>
                </c:pt>
                <c:pt idx="169">
                  <c:v>31.203451863576468</c:v>
                </c:pt>
                <c:pt idx="170">
                  <c:v>31.287050684899501</c:v>
                </c:pt>
                <c:pt idx="171">
                  <c:v>31.370514467552091</c:v>
                </c:pt>
                <c:pt idx="172">
                  <c:v>31.453843429664616</c:v>
                </c:pt>
                <c:pt idx="173">
                  <c:v>31.537037789015105</c:v>
                </c:pt>
                <c:pt idx="174">
                  <c:v>31.620097763029804</c:v>
                </c:pt>
                <c:pt idx="175">
                  <c:v>31.703023568783749</c:v>
                </c:pt>
                <c:pt idx="176">
                  <c:v>31.785815423001331</c:v>
                </c:pt>
                <c:pt idx="177">
                  <c:v>31.868473542056858</c:v>
                </c:pt>
                <c:pt idx="178">
                  <c:v>31.950998141975131</c:v>
                </c:pt>
                <c:pt idx="179">
                  <c:v>32.033389438431996</c:v>
                </c:pt>
                <c:pt idx="180">
                  <c:v>32.115647646754923</c:v>
                </c:pt>
                <c:pt idx="181">
                  <c:v>32.197772981923549</c:v>
                </c:pt>
                <c:pt idx="182">
                  <c:v>32.279765658570255</c:v>
                </c:pt>
                <c:pt idx="183">
                  <c:v>32.361625890980726</c:v>
                </c:pt>
                <c:pt idx="184">
                  <c:v>32.443353893094503</c:v>
                </c:pt>
                <c:pt idx="185">
                  <c:v>32.524949878505545</c:v>
                </c:pt>
                <c:pt idx="186">
                  <c:v>32.606414060462797</c:v>
                </c:pt>
                <c:pt idx="187">
                  <c:v>32.687746651870725</c:v>
                </c:pt>
                <c:pt idx="188">
                  <c:v>32.768947865289903</c:v>
                </c:pt>
                <c:pt idx="189">
                  <c:v>32.850017912937545</c:v>
                </c:pt>
                <c:pt idx="190">
                  <c:v>32.930957006688061</c:v>
                </c:pt>
                <c:pt idx="191">
                  <c:v>33.011765358073625</c:v>
                </c:pt>
                <c:pt idx="192">
                  <c:v>33.092443178284718</c:v>
                </c:pt>
                <c:pt idx="193">
                  <c:v>33.172990678170677</c:v>
                </c:pt>
                <c:pt idx="194">
                  <c:v>33.253408068240255</c:v>
                </c:pt>
                <c:pt idx="195">
                  <c:v>33.333695558662164</c:v>
                </c:pt>
                <c:pt idx="196">
                  <c:v>33.413853359265623</c:v>
                </c:pt>
                <c:pt idx="197">
                  <c:v>33.49388167954092</c:v>
                </c:pt>
                <c:pt idx="198">
                  <c:v>33.573780728639939</c:v>
                </c:pt>
                <c:pt idx="199">
                  <c:v>33.653550715376724</c:v>
                </c:pt>
                <c:pt idx="200">
                  <c:v>33.733191848228017</c:v>
                </c:pt>
                <c:pt idx="201">
                  <c:v>33.812704335333798</c:v>
                </c:pt>
                <c:pt idx="202">
                  <c:v>33.892088384497839</c:v>
                </c:pt>
                <c:pt idx="203">
                  <c:v>33.971344203188245</c:v>
                </c:pt>
                <c:pt idx="204">
                  <c:v>34.050471998537994</c:v>
                </c:pt>
                <c:pt idx="205">
                  <c:v>34.129471977345474</c:v>
                </c:pt>
                <c:pt idx="206">
                  <c:v>34.208344346075037</c:v>
                </c:pt>
                <c:pt idx="207">
                  <c:v>34.287089310857517</c:v>
                </c:pt>
                <c:pt idx="208">
                  <c:v>34.365707077490789</c:v>
                </c:pt>
                <c:pt idx="209">
                  <c:v>34.444197851440293</c:v>
                </c:pt>
                <c:pt idx="210">
                  <c:v>34.522561837839589</c:v>
                </c:pt>
                <c:pt idx="211">
                  <c:v>34.600799241490868</c:v>
                </c:pt>
                <c:pt idx="212">
                  <c:v>34.678910266865508</c:v>
                </c:pt>
                <c:pt idx="213">
                  <c:v>34.756895118104595</c:v>
                </c:pt>
                <c:pt idx="214">
                  <c:v>34.834753999019469</c:v>
                </c:pt>
                <c:pt idx="215">
                  <c:v>34.91248711309224</c:v>
                </c:pt>
                <c:pt idx="216">
                  <c:v>34.990094663476341</c:v>
                </c:pt>
                <c:pt idx="217">
                  <c:v>35.067576852997043</c:v>
                </c:pt>
                <c:pt idx="218">
                  <c:v>35.144933884151989</c:v>
                </c:pt>
                <c:pt idx="219">
                  <c:v>35.222165959111727</c:v>
                </c:pt>
                <c:pt idx="220">
                  <c:v>35.299273279720232</c:v>
                </c:pt>
                <c:pt idx="221">
                  <c:v>35.376256047495431</c:v>
                </c:pt>
                <c:pt idx="222">
                  <c:v>35.453114463629753</c:v>
                </c:pt>
                <c:pt idx="223">
                  <c:v>35.529848728990615</c:v>
                </c:pt>
                <c:pt idx="224">
                  <c:v>35.606459044120989</c:v>
                </c:pt>
                <c:pt idx="225">
                  <c:v>35.682945609239894</c:v>
                </c:pt>
                <c:pt idx="226">
                  <c:v>35.759308624242941</c:v>
                </c:pt>
                <c:pt idx="227">
                  <c:v>35.835548288702832</c:v>
                </c:pt>
                <c:pt idx="228">
                  <c:v>35.911664801869911</c:v>
                </c:pt>
                <c:pt idx="229">
                  <c:v>35.987658362672661</c:v>
                </c:pt>
                <c:pt idx="230">
                  <c:v>36.06352916971823</c:v>
                </c:pt>
                <c:pt idx="231">
                  <c:v>36.13927742129296</c:v>
                </c:pt>
                <c:pt idx="232">
                  <c:v>36.214903315362889</c:v>
                </c:pt>
                <c:pt idx="233">
                  <c:v>36.290407049574291</c:v>
                </c:pt>
                <c:pt idx="234">
                  <c:v>36.365788821254164</c:v>
                </c:pt>
                <c:pt idx="235">
                  <c:v>36.441048827410761</c:v>
                </c:pt>
                <c:pt idx="236">
                  <c:v>36.516187264734114</c:v>
                </c:pt>
                <c:pt idx="237">
                  <c:v>36.591204329596529</c:v>
                </c:pt>
                <c:pt idx="238">
                  <c:v>36.666100218053117</c:v>
                </c:pt>
                <c:pt idx="239">
                  <c:v>36.740875125842287</c:v>
                </c:pt>
                <c:pt idx="240">
                  <c:v>36.815529248386277</c:v>
                </c:pt>
                <c:pt idx="241">
                  <c:v>36.890062780791652</c:v>
                </c:pt>
                <c:pt idx="242">
                  <c:v>36.964475917849818</c:v>
                </c:pt>
                <c:pt idx="243">
                  <c:v>37.038768854037535</c:v>
                </c:pt>
                <c:pt idx="244">
                  <c:v>37.112941783517414</c:v>
                </c:pt>
                <c:pt idx="245">
                  <c:v>37.18699490013843</c:v>
                </c:pt>
                <c:pt idx="246">
                  <c:v>37.260928397436444</c:v>
                </c:pt>
                <c:pt idx="247">
                  <c:v>37.334742468634687</c:v>
                </c:pt>
                <c:pt idx="248">
                  <c:v>37.408437306644267</c:v>
                </c:pt>
                <c:pt idx="249">
                  <c:v>37.482013104064684</c:v>
                </c:pt>
                <c:pt idx="250">
                  <c:v>37.555470053184337</c:v>
                </c:pt>
                <c:pt idx="251">
                  <c:v>37.628808345981007</c:v>
                </c:pt>
                <c:pt idx="252">
                  <c:v>37.702028174122368</c:v>
                </c:pt>
                <c:pt idx="253">
                  <c:v>37.775129728966505</c:v>
                </c:pt>
                <c:pt idx="254">
                  <c:v>37.848113201562384</c:v>
                </c:pt>
                <c:pt idx="255">
                  <c:v>37.920978782650373</c:v>
                </c:pt>
                <c:pt idx="256">
                  <c:v>37.993726662662731</c:v>
                </c:pt>
                <c:pt idx="257">
                  <c:v>38.06635703172411</c:v>
                </c:pt>
                <c:pt idx="258">
                  <c:v>38.138870079652044</c:v>
                </c:pt>
                <c:pt idx="259">
                  <c:v>38.211265995957469</c:v>
                </c:pt>
                <c:pt idx="260">
                  <c:v>38.283544969845181</c:v>
                </c:pt>
                <c:pt idx="261">
                  <c:v>38.355707190214353</c:v>
                </c:pt>
                <c:pt idx="262">
                  <c:v>38.427752845659036</c:v>
                </c:pt>
                <c:pt idx="263">
                  <c:v>38.499682124468642</c:v>
                </c:pt>
                <c:pt idx="264">
                  <c:v>38.57149521462842</c:v>
                </c:pt>
                <c:pt idx="265">
                  <c:v>38.64319230381998</c:v>
                </c:pt>
                <c:pt idx="266">
                  <c:v>38.714773579421752</c:v>
                </c:pt>
                <c:pt idx="267">
                  <c:v>38.786239228509508</c:v>
                </c:pt>
                <c:pt idx="268">
                  <c:v>38.857589437856817</c:v>
                </c:pt>
                <c:pt idx="269">
                  <c:v>38.928824393935557</c:v>
                </c:pt>
                <c:pt idx="270">
                  <c:v>38.999944282916388</c:v>
                </c:pt>
                <c:pt idx="271">
                  <c:v>39.070949290669255</c:v>
                </c:pt>
                <c:pt idx="272">
                  <c:v>39.141839602763859</c:v>
                </c:pt>
                <c:pt idx="273">
                  <c:v>39.212615404470142</c:v>
                </c:pt>
                <c:pt idx="274">
                  <c:v>39.283276880758784</c:v>
                </c:pt>
                <c:pt idx="275">
                  <c:v>39.353824216301682</c:v>
                </c:pt>
                <c:pt idx="276">
                  <c:v>39.424257595472419</c:v>
                </c:pt>
                <c:pt idx="277">
                  <c:v>39.494577202346754</c:v>
                </c:pt>
                <c:pt idx="278">
                  <c:v>39.56478322070312</c:v>
                </c:pt>
                <c:pt idx="279">
                  <c:v>39.63487583402307</c:v>
                </c:pt>
                <c:pt idx="280">
                  <c:v>39.704855225491798</c:v>
                </c:pt>
                <c:pt idx="281">
                  <c:v>39.774721577998577</c:v>
                </c:pt>
                <c:pt idx="282">
                  <c:v>39.844475074137264</c:v>
                </c:pt>
                <c:pt idx="283">
                  <c:v>39.914115896206766</c:v>
                </c:pt>
                <c:pt idx="284">
                  <c:v>39.983644226211524</c:v>
                </c:pt>
                <c:pt idx="285">
                  <c:v>40.053060245861985</c:v>
                </c:pt>
                <c:pt idx="286">
                  <c:v>40.122364136575065</c:v>
                </c:pt>
                <c:pt idx="287">
                  <c:v>40.191556079474644</c:v>
                </c:pt>
                <c:pt idx="288">
                  <c:v>40.260636255392022</c:v>
                </c:pt>
                <c:pt idx="289">
                  <c:v>40.32960484486641</c:v>
                </c:pt>
                <c:pt idx="290">
                  <c:v>40.398462028145381</c:v>
                </c:pt>
                <c:pt idx="291">
                  <c:v>40.467207985185354</c:v>
                </c:pt>
                <c:pt idx="292">
                  <c:v>40.53584289565206</c:v>
                </c:pt>
                <c:pt idx="293">
                  <c:v>40.604366938921018</c:v>
                </c:pt>
                <c:pt idx="294">
                  <c:v>40.672780294077988</c:v>
                </c:pt>
                <c:pt idx="295">
                  <c:v>40.741083139919461</c:v>
                </c:pt>
                <c:pt idx="296">
                  <c:v>40.809275654953105</c:v>
                </c:pt>
                <c:pt idx="297">
                  <c:v>40.877358017398251</c:v>
                </c:pt>
                <c:pt idx="298">
                  <c:v>40.94533040518634</c:v>
                </c:pt>
                <c:pt idx="299">
                  <c:v>41.013192995961404</c:v>
                </c:pt>
                <c:pt idx="300">
                  <c:v>41.080945967080517</c:v>
                </c:pt>
                <c:pt idx="301">
                  <c:v>41.148589495614274</c:v>
                </c:pt>
                <c:pt idx="302">
                  <c:v>41.216123758347237</c:v>
                </c:pt>
                <c:pt idx="303">
                  <c:v>41.283548931778405</c:v>
                </c:pt>
                <c:pt idx="304">
                  <c:v>41.350865192121681</c:v>
                </c:pt>
                <c:pt idx="305">
                  <c:v>41.418072715306323</c:v>
                </c:pt>
                <c:pt idx="306">
                  <c:v>41.485171676977401</c:v>
                </c:pt>
                <c:pt idx="307">
                  <c:v>41.552162252496274</c:v>
                </c:pt>
                <c:pt idx="308">
                  <c:v>41.619044616941032</c:v>
                </c:pt>
                <c:pt idx="309">
                  <c:v>41.685818945106952</c:v>
                </c:pt>
                <c:pt idx="310">
                  <c:v>41.752485411506974</c:v>
                </c:pt>
                <c:pt idx="311">
                  <c:v>41.819044190372132</c:v>
                </c:pt>
                <c:pt idx="312">
                  <c:v>41.885495455652027</c:v>
                </c:pt>
                <c:pt idx="313">
                  <c:v>41.951839381015269</c:v>
                </c:pt>
                <c:pt idx="314">
                  <c:v>42.018076139849953</c:v>
                </c:pt>
                <c:pt idx="315">
                  <c:v>42.084205905264085</c:v>
                </c:pt>
                <c:pt idx="316">
                  <c:v>42.150228850086044</c:v>
                </c:pt>
                <c:pt idx="317">
                  <c:v>42.216145146865053</c:v>
                </c:pt>
                <c:pt idx="318">
                  <c:v>42.281954967871592</c:v>
                </c:pt>
                <c:pt idx="319">
                  <c:v>42.347658485097888</c:v>
                </c:pt>
                <c:pt idx="320">
                  <c:v>42.413255870258332</c:v>
                </c:pt>
                <c:pt idx="321">
                  <c:v>42.478747294789947</c:v>
                </c:pt>
                <c:pt idx="322">
                  <c:v>42.544132929852836</c:v>
                </c:pt>
                <c:pt idx="323">
                  <c:v>42.609412946330615</c:v>
                </c:pt>
                <c:pt idx="324">
                  <c:v>42.674587514830868</c:v>
                </c:pt>
                <c:pt idx="325">
                  <c:v>42.739656805685605</c:v>
                </c:pt>
                <c:pt idx="326">
                  <c:v>42.80462098895169</c:v>
                </c:pt>
                <c:pt idx="327">
                  <c:v>42.869480234411284</c:v>
                </c:pt>
                <c:pt idx="328">
                  <c:v>42.934234711572302</c:v>
                </c:pt>
                <c:pt idx="329">
                  <c:v>42.998884589668855</c:v>
                </c:pt>
                <c:pt idx="330">
                  <c:v>43.063430037661675</c:v>
                </c:pt>
                <c:pt idx="331">
                  <c:v>43.127871224238582</c:v>
                </c:pt>
                <c:pt idx="332">
                  <c:v>43.192208317814902</c:v>
                </c:pt>
                <c:pt idx="333">
                  <c:v>43.256441486533916</c:v>
                </c:pt>
                <c:pt idx="334">
                  <c:v>43.320570898267306</c:v>
                </c:pt>
                <c:pt idx="335">
                  <c:v>43.384596720615583</c:v>
                </c:pt>
                <c:pt idx="336">
                  <c:v>43.448519120908536</c:v>
                </c:pt>
                <c:pt idx="337">
                  <c:v>43.51233826620566</c:v>
                </c:pt>
                <c:pt idx="338">
                  <c:v>43.576054323296596</c:v>
                </c:pt>
                <c:pt idx="339">
                  <c:v>43.639667458701567</c:v>
                </c:pt>
                <c:pt idx="340">
                  <c:v>43.703177838671806</c:v>
                </c:pt>
                <c:pt idx="341">
                  <c:v>43.766585629190011</c:v>
                </c:pt>
                <c:pt idx="342">
                  <c:v>43.82989099597075</c:v>
                </c:pt>
                <c:pt idx="343">
                  <c:v>43.893094104460921</c:v>
                </c:pt>
                <c:pt idx="344">
                  <c:v>43.956195119840174</c:v>
                </c:pt>
                <c:pt idx="345">
                  <c:v>44.019194207021329</c:v>
                </c:pt>
                <c:pt idx="346">
                  <c:v>44.082091530650828</c:v>
                </c:pt>
                <c:pt idx="347">
                  <c:v>44.144887255109154</c:v>
                </c:pt>
                <c:pt idx="348">
                  <c:v>44.207581544511264</c:v>
                </c:pt>
                <c:pt idx="349">
                  <c:v>44.27017456270702</c:v>
                </c:pt>
                <c:pt idx="350">
                  <c:v>44.332666473281613</c:v>
                </c:pt>
                <c:pt idx="351">
                  <c:v>44.395057439555984</c:v>
                </c:pt>
                <c:pt idx="352">
                  <c:v>44.457347624587271</c:v>
                </c:pt>
                <c:pt idx="353">
                  <c:v>44.519537191169221</c:v>
                </c:pt>
                <c:pt idx="354">
                  <c:v>44.581626301832607</c:v>
                </c:pt>
                <c:pt idx="355">
                  <c:v>44.643615118845673</c:v>
                </c:pt>
                <c:pt idx="356">
                  <c:v>44.705503804214544</c:v>
                </c:pt>
                <c:pt idx="357">
                  <c:v>44.767292519683657</c:v>
                </c:pt>
                <c:pt idx="358">
                  <c:v>44.828981426736178</c:v>
                </c:pt>
                <c:pt idx="359">
                  <c:v>44.890570686594423</c:v>
                </c:pt>
                <c:pt idx="360">
                  <c:v>44.952060460220288</c:v>
                </c:pt>
                <c:pt idx="361">
                  <c:v>45.013450908315662</c:v>
                </c:pt>
                <c:pt idx="362">
                  <c:v>45.074742191322848</c:v>
                </c:pt>
                <c:pt idx="363">
                  <c:v>45.135934469424988</c:v>
                </c:pt>
                <c:pt idx="364">
                  <c:v>45.197027902546481</c:v>
                </c:pt>
                <c:pt idx="365">
                  <c:v>45.258022650353382</c:v>
                </c:pt>
                <c:pt idx="366">
                  <c:v>45.318918872253846</c:v>
                </c:pt>
                <c:pt idx="367">
                  <c:v>45.379716727398531</c:v>
                </c:pt>
                <c:pt idx="368">
                  <c:v>45.440416374681014</c:v>
                </c:pt>
                <c:pt idx="369">
                  <c:v>45.501017972738218</c:v>
                </c:pt>
                <c:pt idx="370">
                  <c:v>45.5615216799508</c:v>
                </c:pt>
                <c:pt idx="371">
                  <c:v>45.621927654443596</c:v>
                </c:pt>
                <c:pt idx="372">
                  <c:v>45.682236054086012</c:v>
                </c:pt>
                <c:pt idx="373">
                  <c:v>45.74244703649245</c:v>
                </c:pt>
                <c:pt idx="374">
                  <c:v>45.802560759022718</c:v>
                </c:pt>
                <c:pt idx="375">
                  <c:v>45.862577378782426</c:v>
                </c:pt>
                <c:pt idx="376">
                  <c:v>45.92249705262342</c:v>
                </c:pt>
                <c:pt idx="377">
                  <c:v>45.982319937144169</c:v>
                </c:pt>
                <c:pt idx="378">
                  <c:v>46.042046188690193</c:v>
                </c:pt>
                <c:pt idx="379">
                  <c:v>46.101675963354467</c:v>
                </c:pt>
                <c:pt idx="380">
                  <c:v>46.161209416977819</c:v>
                </c:pt>
                <c:pt idx="381">
                  <c:v>46.220646705149356</c:v>
                </c:pt>
                <c:pt idx="382">
                  <c:v>46.279987983206844</c:v>
                </c:pt>
                <c:pt idx="383">
                  <c:v>46.339233406237142</c:v>
                </c:pt>
                <c:pt idx="384">
                  <c:v>46.398383129076578</c:v>
                </c:pt>
                <c:pt idx="385">
                  <c:v>46.457437306311391</c:v>
                </c:pt>
                <c:pt idx="386">
                  <c:v>46.5163960922781</c:v>
                </c:pt>
                <c:pt idx="387">
                  <c:v>46.57525964106393</c:v>
                </c:pt>
                <c:pt idx="388">
                  <c:v>46.634028106507195</c:v>
                </c:pt>
                <c:pt idx="389">
                  <c:v>46.692701642197726</c:v>
                </c:pt>
                <c:pt idx="390">
                  <c:v>46.751280401477239</c:v>
                </c:pt>
                <c:pt idx="391">
                  <c:v>46.809764537439776</c:v>
                </c:pt>
                <c:pt idx="392">
                  <c:v>46.868154202932061</c:v>
                </c:pt>
                <c:pt idx="393">
                  <c:v>46.92644955055394</c:v>
                </c:pt>
                <c:pt idx="394">
                  <c:v>46.984650732658757</c:v>
                </c:pt>
                <c:pt idx="395">
                  <c:v>47.042757901353752</c:v>
                </c:pt>
                <c:pt idx="396">
                  <c:v>47.100771208500468</c:v>
                </c:pt>
                <c:pt idx="397">
                  <c:v>47.158690805715139</c:v>
                </c:pt>
                <c:pt idx="398">
                  <c:v>47.216516844369096</c:v>
                </c:pt>
                <c:pt idx="399">
                  <c:v>47.274249475589151</c:v>
                </c:pt>
                <c:pt idx="400">
                  <c:v>47.331888850258004</c:v>
                </c:pt>
                <c:pt idx="401">
                  <c:v>47.389435119014628</c:v>
                </c:pt>
                <c:pt idx="402">
                  <c:v>47.446888432254674</c:v>
                </c:pt>
                <c:pt idx="403">
                  <c:v>47.504248940130843</c:v>
                </c:pt>
                <c:pt idx="404">
                  <c:v>47.561516792553299</c:v>
                </c:pt>
                <c:pt idx="405">
                  <c:v>47.618692139190053</c:v>
                </c:pt>
                <c:pt idx="406">
                  <c:v>47.675775129467354</c:v>
                </c:pt>
                <c:pt idx="407">
                  <c:v>47.732765912570081</c:v>
                </c:pt>
                <c:pt idx="408">
                  <c:v>47.789664637442129</c:v>
                </c:pt>
                <c:pt idx="409">
                  <c:v>47.846471452786808</c:v>
                </c:pt>
                <c:pt idx="410">
                  <c:v>47.903186507067211</c:v>
                </c:pt>
                <c:pt idx="411">
                  <c:v>47.959809948506638</c:v>
                </c:pt>
                <c:pt idx="412">
                  <c:v>48.016341925088938</c:v>
                </c:pt>
                <c:pt idx="413">
                  <c:v>48.072782584558936</c:v>
                </c:pt>
                <c:pt idx="414">
                  <c:v>48.129132074422792</c:v>
                </c:pt>
                <c:pt idx="415">
                  <c:v>48.185390541948408</c:v>
                </c:pt>
                <c:pt idx="416">
                  <c:v>48.241558134165786</c:v>
                </c:pt>
                <c:pt idx="417">
                  <c:v>48.297634997867441</c:v>
                </c:pt>
                <c:pt idx="418">
                  <c:v>48.35362127960876</c:v>
                </c:pt>
                <c:pt idx="419">
                  <c:v>48.409517125708405</c:v>
                </c:pt>
                <c:pt idx="420">
                  <c:v>48.46532268224869</c:v>
                </c:pt>
                <c:pt idx="421">
                  <c:v>48.521038095075951</c:v>
                </c:pt>
                <c:pt idx="422">
                  <c:v>48.576663509800937</c:v>
                </c:pt>
                <c:pt idx="423">
                  <c:v>48.632199071799192</c:v>
                </c:pt>
                <c:pt idx="424">
                  <c:v>48.687644926211433</c:v>
                </c:pt>
                <c:pt idx="425">
                  <c:v>48.743001217943927</c:v>
                </c:pt>
                <c:pt idx="426">
                  <c:v>48.798268091668874</c:v>
                </c:pt>
                <c:pt idx="427">
                  <c:v>48.853445691824774</c:v>
                </c:pt>
                <c:pt idx="428">
                  <c:v>48.908534162616824</c:v>
                </c:pt>
                <c:pt idx="429">
                  <c:v>48.963533648017275</c:v>
                </c:pt>
                <c:pt idx="430">
                  <c:v>49.018444291765825</c:v>
                </c:pt>
                <c:pt idx="431">
                  <c:v>49.073266237369978</c:v>
                </c:pt>
                <c:pt idx="432">
                  <c:v>49.127999628105435</c:v>
                </c:pt>
                <c:pt idx="433">
                  <c:v>49.182644607016456</c:v>
                </c:pt>
                <c:pt idx="434">
                  <c:v>49.237201316916241</c:v>
                </c:pt>
                <c:pt idx="435">
                  <c:v>49.291669900387305</c:v>
                </c:pt>
                <c:pt idx="436">
                  <c:v>49.346050499781839</c:v>
                </c:pt>
                <c:pt idx="437">
                  <c:v>49.400343257222097</c:v>
                </c:pt>
                <c:pt idx="438">
                  <c:v>49.454548314600764</c:v>
                </c:pt>
                <c:pt idx="439">
                  <c:v>49.50866581358131</c:v>
                </c:pt>
                <c:pt idx="440">
                  <c:v>49.562695895598381</c:v>
                </c:pt>
                <c:pt idx="441">
                  <c:v>49.616638701858164</c:v>
                </c:pt>
                <c:pt idx="442">
                  <c:v>49.670494373338748</c:v>
                </c:pt>
                <c:pt idx="443">
                  <c:v>49.724263050790498</c:v>
                </c:pt>
                <c:pt idx="444">
                  <c:v>49.777944874736427</c:v>
                </c:pt>
                <c:pt idx="445">
                  <c:v>49.831539985472553</c:v>
                </c:pt>
                <c:pt idx="446">
                  <c:v>49.885048523068271</c:v>
                </c:pt>
                <c:pt idx="447">
                  <c:v>49.938470627366726</c:v>
                </c:pt>
                <c:pt idx="448">
                  <c:v>49.991806437985169</c:v>
                </c:pt>
                <c:pt idx="449">
                  <c:v>50.045056094315321</c:v>
                </c:pt>
                <c:pt idx="450">
                  <c:v>50.098219735523749</c:v>
                </c:pt>
                <c:pt idx="451">
                  <c:v>50.151297500552211</c:v>
                </c:pt>
                <c:pt idx="452">
                  <c:v>50.204289528118039</c:v>
                </c:pt>
                <c:pt idx="453">
                  <c:v>50.257195956714483</c:v>
                </c:pt>
                <c:pt idx="454">
                  <c:v>50.310016924611098</c:v>
                </c:pt>
                <c:pt idx="455">
                  <c:v>50.362752569854074</c:v>
                </c:pt>
                <c:pt idx="456">
                  <c:v>50.415403030266617</c:v>
                </c:pt>
                <c:pt idx="457">
                  <c:v>50.467968443449308</c:v>
                </c:pt>
                <c:pt idx="458">
                  <c:v>50.520448946780462</c:v>
                </c:pt>
                <c:pt idx="459">
                  <c:v>50.572844677416477</c:v>
                </c:pt>
                <c:pt idx="460">
                  <c:v>50.625155772292203</c:v>
                </c:pt>
                <c:pt idx="461">
                  <c:v>50.677382368121293</c:v>
                </c:pt>
                <c:pt idx="462">
                  <c:v>50.729524601396569</c:v>
                </c:pt>
                <c:pt idx="463">
                  <c:v>50.78158260839038</c:v>
                </c:pt>
                <c:pt idx="464">
                  <c:v>50.833556525154933</c:v>
                </c:pt>
                <c:pt idx="465">
                  <c:v>50.885446487522685</c:v>
                </c:pt>
                <c:pt idx="466">
                  <c:v>50.937252631106674</c:v>
                </c:pt>
                <c:pt idx="467">
                  <c:v>50.988975091300873</c:v>
                </c:pt>
                <c:pt idx="468">
                  <c:v>51.040614003280567</c:v>
                </c:pt>
                <c:pt idx="469">
                  <c:v>51.092169502002669</c:v>
                </c:pt>
                <c:pt idx="470">
                  <c:v>51.143641722206112</c:v>
                </c:pt>
                <c:pt idx="471">
                  <c:v>51.195030798412176</c:v>
                </c:pt>
                <c:pt idx="472">
                  <c:v>51.246336864924849</c:v>
                </c:pt>
                <c:pt idx="473">
                  <c:v>51.29756005583117</c:v>
                </c:pt>
                <c:pt idx="474">
                  <c:v>51.348700505001581</c:v>
                </c:pt>
                <c:pt idx="475">
                  <c:v>51.399758346090294</c:v>
                </c:pt>
                <c:pt idx="476">
                  <c:v>51.450733712535623</c:v>
                </c:pt>
                <c:pt idx="477">
                  <c:v>51.501626737560329</c:v>
                </c:pt>
                <c:pt idx="478">
                  <c:v>51.552437554171981</c:v>
                </c:pt>
                <c:pt idx="479">
                  <c:v>51.603166295163291</c:v>
                </c:pt>
                <c:pt idx="480">
                  <c:v>51.65381309311249</c:v>
                </c:pt>
                <c:pt idx="481">
                  <c:v>51.704378080383627</c:v>
                </c:pt>
                <c:pt idx="482">
                  <c:v>51.754861389126958</c:v>
                </c:pt>
                <c:pt idx="483">
                  <c:v>51.80526315127927</c:v>
                </c:pt>
                <c:pt idx="484">
                  <c:v>51.855583498564222</c:v>
                </c:pt>
                <c:pt idx="485">
                  <c:v>51.905822562492709</c:v>
                </c:pt>
                <c:pt idx="486">
                  <c:v>51.955980474363194</c:v>
                </c:pt>
                <c:pt idx="487">
                  <c:v>52.006057365262045</c:v>
                </c:pt>
                <c:pt idx="488">
                  <c:v>52.056053366063885</c:v>
                </c:pt>
                <c:pt idx="489">
                  <c:v>52.105968607431933</c:v>
                </c:pt>
                <c:pt idx="490">
                  <c:v>52.155803219818345</c:v>
                </c:pt>
                <c:pt idx="491">
                  <c:v>52.205557333464554</c:v>
                </c:pt>
                <c:pt idx="492">
                  <c:v>52.255231078401614</c:v>
                </c:pt>
                <c:pt idx="493">
                  <c:v>52.304824584450543</c:v>
                </c:pt>
                <c:pt idx="494">
                  <c:v>52.354337981222649</c:v>
                </c:pt>
                <c:pt idx="495">
                  <c:v>52.403771398119879</c:v>
                </c:pt>
                <c:pt idx="496">
                  <c:v>52.453124964335153</c:v>
                </c:pt>
                <c:pt idx="497">
                  <c:v>52.50239880885271</c:v>
                </c:pt>
                <c:pt idx="498">
                  <c:v>52.551593060448425</c:v>
                </c:pt>
                <c:pt idx="499">
                  <c:v>52.600707847690174</c:v>
                </c:pt>
                <c:pt idx="500">
                  <c:v>52.649743298938148</c:v>
                </c:pt>
                <c:pt idx="501">
                  <c:v>52.698699542345189</c:v>
                </c:pt>
                <c:pt idx="502">
                  <c:v>52.747576705857149</c:v>
                </c:pt>
                <c:pt idx="503">
                  <c:v>52.796374917213186</c:v>
                </c:pt>
                <c:pt idx="504">
                  <c:v>52.845094303946134</c:v>
                </c:pt>
                <c:pt idx="505">
                  <c:v>52.893734993382814</c:v>
                </c:pt>
                <c:pt idx="506">
                  <c:v>52.942297112644383</c:v>
                </c:pt>
                <c:pt idx="507">
                  <c:v>52.990780788646639</c:v>
                </c:pt>
                <c:pt idx="508">
                  <c:v>53.039186148100384</c:v>
                </c:pt>
                <c:pt idx="509">
                  <c:v>53.087513317511743</c:v>
                </c:pt>
                <c:pt idx="510">
                  <c:v>53.135762423182484</c:v>
                </c:pt>
                <c:pt idx="511">
                  <c:v>53.183933591210362</c:v>
                </c:pt>
                <c:pt idx="512">
                  <c:v>53.232026947489452</c:v>
                </c:pt>
                <c:pt idx="513">
                  <c:v>53.280042617710457</c:v>
                </c:pt>
                <c:pt idx="514">
                  <c:v>53.327980727361052</c:v>
                </c:pt>
                <c:pt idx="515">
                  <c:v>53.37584140172622</c:v>
                </c:pt>
                <c:pt idx="516">
                  <c:v>53.423624765888555</c:v>
                </c:pt>
                <c:pt idx="517">
                  <c:v>53.471330944728614</c:v>
                </c:pt>
                <c:pt idx="518">
                  <c:v>53.518960062925224</c:v>
                </c:pt>
                <c:pt idx="519">
                  <c:v>53.566512244955824</c:v>
                </c:pt>
                <c:pt idx="520">
                  <c:v>53.613987615096782</c:v>
                </c:pt>
                <c:pt idx="521">
                  <c:v>53.661386297423711</c:v>
                </c:pt>
                <c:pt idx="522">
                  <c:v>53.708708415811806</c:v>
                </c:pt>
                <c:pt idx="523">
                  <c:v>53.755954093936168</c:v>
                </c:pt>
                <c:pt idx="524">
                  <c:v>53.803123455272122</c:v>
                </c:pt>
                <c:pt idx="525">
                  <c:v>53.850216623095541</c:v>
                </c:pt>
                <c:pt idx="526">
                  <c:v>53.897233720483165</c:v>
                </c:pt>
                <c:pt idx="527">
                  <c:v>53.944174870312928</c:v>
                </c:pt>
                <c:pt idx="528">
                  <c:v>53.991040195264283</c:v>
                </c:pt>
                <c:pt idx="529">
                  <c:v>54.037829817818512</c:v>
                </c:pt>
                <c:pt idx="530">
                  <c:v>54.084543860259046</c:v>
                </c:pt>
                <c:pt idx="531">
                  <c:v>54.131182444671794</c:v>
                </c:pt>
                <c:pt idx="532">
                  <c:v>54.177745692945457</c:v>
                </c:pt>
                <c:pt idx="533">
                  <c:v>54.22423372677185</c:v>
                </c:pt>
                <c:pt idx="534">
                  <c:v>54.270646667646211</c:v>
                </c:pt>
                <c:pt idx="535">
                  <c:v>54.316984636867531</c:v>
                </c:pt>
                <c:pt idx="536">
                  <c:v>54.363247755538858</c:v>
                </c:pt>
                <c:pt idx="537">
                  <c:v>54.409436144567621</c:v>
                </c:pt>
                <c:pt idx="538">
                  <c:v>54.455549924665952</c:v>
                </c:pt>
                <c:pt idx="539">
                  <c:v>54.501589216350993</c:v>
                </c:pt>
                <c:pt idx="540">
                  <c:v>54.547554139945206</c:v>
                </c:pt>
                <c:pt idx="541">
                  <c:v>54.593444815576696</c:v>
                </c:pt>
                <c:pt idx="542">
                  <c:v>54.639261363179521</c:v>
                </c:pt>
                <c:pt idx="543">
                  <c:v>54.685003902494017</c:v>
                </c:pt>
                <c:pt idx="544">
                  <c:v>54.730672553067095</c:v>
                </c:pt>
                <c:pt idx="545">
                  <c:v>54.77626743425256</c:v>
                </c:pt>
                <c:pt idx="546">
                  <c:v>54.821788665211422</c:v>
                </c:pt>
                <c:pt idx="547">
                  <c:v>54.867236364912202</c:v>
                </c:pt>
                <c:pt idx="548">
                  <c:v>54.912610652131264</c:v>
                </c:pt>
                <c:pt idx="549">
                  <c:v>54.957911645453095</c:v>
                </c:pt>
                <c:pt idx="550">
                  <c:v>55.003139463270642</c:v>
                </c:pt>
                <c:pt idx="551">
                  <c:v>55.048294223785604</c:v>
                </c:pt>
                <c:pt idx="552">
                  <c:v>55.093376045008753</c:v>
                </c:pt>
                <c:pt idx="553">
                  <c:v>55.138385044760227</c:v>
                </c:pt>
                <c:pt idx="554">
                  <c:v>55.183321340669849</c:v>
                </c:pt>
                <c:pt idx="555">
                  <c:v>55.22818505017743</c:v>
                </c:pt>
                <c:pt idx="556">
                  <c:v>55.272976290533087</c:v>
                </c:pt>
                <c:pt idx="557">
                  <c:v>55.317695178797543</c:v>
                </c:pt>
                <c:pt idx="558">
                  <c:v>55.362341831842414</c:v>
                </c:pt>
                <c:pt idx="559">
                  <c:v>55.406916366350551</c:v>
                </c:pt>
                <c:pt idx="560">
                  <c:v>55.451418898816307</c:v>
                </c:pt>
                <c:pt idx="561">
                  <c:v>55.495849545545873</c:v>
                </c:pt>
                <c:pt idx="562">
                  <c:v>55.540208422657564</c:v>
                </c:pt>
                <c:pt idx="563">
                  <c:v>55.584495646082125</c:v>
                </c:pt>
                <c:pt idx="564">
                  <c:v>55.628711331563039</c:v>
                </c:pt>
                <c:pt idx="565">
                  <c:v>55.672855594656824</c:v>
                </c:pt>
                <c:pt idx="566">
                  <c:v>55.716928550733336</c:v>
                </c:pt>
                <c:pt idx="567">
                  <c:v>55.760930314976079</c:v>
                </c:pt>
                <c:pt idx="568">
                  <c:v>55.804861002382488</c:v>
                </c:pt>
                <c:pt idx="569">
                  <c:v>55.848720727764253</c:v>
                </c:pt>
                <c:pt idx="570">
                  <c:v>55.892509605747598</c:v>
                </c:pt>
                <c:pt idx="571">
                  <c:v>55.936227750773597</c:v>
                </c:pt>
                <c:pt idx="572">
                  <c:v>55.979875277098458</c:v>
                </c:pt>
                <c:pt idx="573">
                  <c:v>56.023452298793828</c:v>
                </c:pt>
                <c:pt idx="574">
                  <c:v>56.066958929747102</c:v>
                </c:pt>
                <c:pt idx="575">
                  <c:v>56.110395283661695</c:v>
                </c:pt>
                <c:pt idx="576">
                  <c:v>56.153761474057369</c:v>
                </c:pt>
                <c:pt idx="577">
                  <c:v>56.197057614270513</c:v>
                </c:pt>
                <c:pt idx="578">
                  <c:v>56.240283817454433</c:v>
                </c:pt>
                <c:pt idx="579">
                  <c:v>56.283440196579669</c:v>
                </c:pt>
                <c:pt idx="580">
                  <c:v>56.326526864434264</c:v>
                </c:pt>
                <c:pt idx="581">
                  <c:v>56.369543933624087</c:v>
                </c:pt>
                <c:pt idx="582">
                  <c:v>56.412491516573098</c:v>
                </c:pt>
                <c:pt idx="583">
                  <c:v>56.455369725523667</c:v>
                </c:pt>
                <c:pt idx="584">
                  <c:v>56.498178672536859</c:v>
                </c:pt>
                <c:pt idx="585">
                  <c:v>56.540918469492716</c:v>
                </c:pt>
                <c:pt idx="586">
                  <c:v>56.58358922809056</c:v>
                </c:pt>
                <c:pt idx="587">
                  <c:v>56.626191059849283</c:v>
                </c:pt>
                <c:pt idx="588">
                  <c:v>56.668724076107644</c:v>
                </c:pt>
                <c:pt idx="589">
                  <c:v>56.711188388024546</c:v>
                </c:pt>
                <c:pt idx="590">
                  <c:v>56.753584106579346</c:v>
                </c:pt>
                <c:pt idx="591">
                  <c:v>56.795911342572126</c:v>
                </c:pt>
                <c:pt idx="592">
                  <c:v>56.838170206623992</c:v>
                </c:pt>
                <c:pt idx="593">
                  <c:v>56.880360809177361</c:v>
                </c:pt>
                <c:pt idx="594">
                  <c:v>56.92248326049625</c:v>
                </c:pt>
                <c:pt idx="595">
                  <c:v>56.964537670666573</c:v>
                </c:pt>
                <c:pt idx="596">
                  <c:v>57.006524149596409</c:v>
                </c:pt>
                <c:pt idx="597">
                  <c:v>57.048442807016301</c:v>
                </c:pt>
                <c:pt idx="598">
                  <c:v>57.090293752479553</c:v>
                </c:pt>
                <c:pt idx="599">
                  <c:v>57.132077095362497</c:v>
                </c:pt>
                <c:pt idx="600">
                  <c:v>57.173792944864793</c:v>
                </c:pt>
                <c:pt idx="601">
                  <c:v>57.215441410009696</c:v>
                </c:pt>
                <c:pt idx="602">
                  <c:v>57.257022599644372</c:v>
                </c:pt>
                <c:pt idx="603">
                  <c:v>57.298536622440153</c:v>
                </c:pt>
                <c:pt idx="604">
                  <c:v>57.339983586892835</c:v>
                </c:pt>
                <c:pt idx="605">
                  <c:v>57.381363601322953</c:v>
                </c:pt>
                <c:pt idx="606">
                  <c:v>57.422676773876077</c:v>
                </c:pt>
                <c:pt idx="607">
                  <c:v>57.463923212523092</c:v>
                </c:pt>
                <c:pt idx="608">
                  <c:v>57.505103025060464</c:v>
                </c:pt>
                <c:pt idx="609">
                  <c:v>57.546216319110542</c:v>
                </c:pt>
                <c:pt idx="610">
                  <c:v>57.587263202121825</c:v>
                </c:pt>
                <c:pt idx="611">
                  <c:v>57.62824378136925</c:v>
                </c:pt>
                <c:pt idx="612">
                  <c:v>57.669158163954471</c:v>
                </c:pt>
                <c:pt idx="613">
                  <c:v>57.710006456806141</c:v>
                </c:pt>
                <c:pt idx="614">
                  <c:v>57.750788766680195</c:v>
                </c:pt>
                <c:pt idx="615">
                  <c:v>57.79150520016011</c:v>
                </c:pt>
                <c:pt idx="616">
                  <c:v>57.832155863657199</c:v>
                </c:pt>
                <c:pt idx="617">
                  <c:v>57.872740863410897</c:v>
                </c:pt>
                <c:pt idx="618">
                  <c:v>57.913260305489018</c:v>
                </c:pt>
                <c:pt idx="619">
                  <c:v>57.953714295788053</c:v>
                </c:pt>
                <c:pt idx="620">
                  <c:v>57.994102940033429</c:v>
                </c:pt>
                <c:pt idx="621">
                  <c:v>58.034426343779792</c:v>
                </c:pt>
                <c:pt idx="622">
                  <c:v>58.074684612411289</c:v>
                </c:pt>
                <c:pt idx="623">
                  <c:v>58.114877851141834</c:v>
                </c:pt>
                <c:pt idx="624">
                  <c:v>58.155006165015386</c:v>
                </c:pt>
                <c:pt idx="625">
                  <c:v>58.195069658906235</c:v>
                </c:pt>
                <c:pt idx="626">
                  <c:v>58.235068437519246</c:v>
                </c:pt>
                <c:pt idx="627">
                  <c:v>58.275002605390171</c:v>
                </c:pt>
                <c:pt idx="628">
                  <c:v>58.314872266885899</c:v>
                </c:pt>
                <c:pt idx="629">
                  <c:v>58.354677526204725</c:v>
                </c:pt>
                <c:pt idx="630">
                  <c:v>58.39441848737664</c:v>
                </c:pt>
                <c:pt idx="631">
                  <c:v>58.434095254263589</c:v>
                </c:pt>
                <c:pt idx="632">
                  <c:v>58.473707930559748</c:v>
                </c:pt>
                <c:pt idx="633">
                  <c:v>58.513256619791797</c:v>
                </c:pt>
                <c:pt idx="634">
                  <c:v>58.552741425319184</c:v>
                </c:pt>
                <c:pt idx="635">
                  <c:v>58.592162450334392</c:v>
                </c:pt>
                <c:pt idx="636">
                  <c:v>58.631519797863227</c:v>
                </c:pt>
                <c:pt idx="637">
                  <c:v>58.670813570765077</c:v>
                </c:pt>
                <c:pt idx="638">
                  <c:v>58.710043871733163</c:v>
                </c:pt>
                <c:pt idx="639">
                  <c:v>58.749210803294844</c:v>
                </c:pt>
                <c:pt idx="640">
                  <c:v>58.788314467811844</c:v>
                </c:pt>
                <c:pt idx="641">
                  <c:v>58.827354967480559</c:v>
                </c:pt>
                <c:pt idx="642">
                  <c:v>58.866332404332297</c:v>
                </c:pt>
                <c:pt idx="643">
                  <c:v>58.905246880233555</c:v>
                </c:pt>
                <c:pt idx="644">
                  <c:v>58.944098496886276</c:v>
                </c:pt>
                <c:pt idx="645">
                  <c:v>58.982887355828133</c:v>
                </c:pt>
                <c:pt idx="646">
                  <c:v>59.021613558432776</c:v>
                </c:pt>
                <c:pt idx="647">
                  <c:v>59.060277205910104</c:v>
                </c:pt>
                <c:pt idx="648">
                  <c:v>59.098878399306535</c:v>
                </c:pt>
                <c:pt idx="649">
                  <c:v>59.137417239505261</c:v>
                </c:pt>
                <c:pt idx="650">
                  <c:v>59.175893827226517</c:v>
                </c:pt>
                <c:pt idx="651">
                  <c:v>59.214308263027846</c:v>
                </c:pt>
                <c:pt idx="652">
                  <c:v>59.252660647304353</c:v>
                </c:pt>
                <c:pt idx="653">
                  <c:v>59.290951080288977</c:v>
                </c:pt>
                <c:pt idx="654">
                  <c:v>59.329179662052745</c:v>
                </c:pt>
                <c:pt idx="655">
                  <c:v>59.367346492505035</c:v>
                </c:pt>
                <c:pt idx="656">
                  <c:v>59.405451671393848</c:v>
                </c:pt>
                <c:pt idx="657">
                  <c:v>59.443495298306061</c:v>
                </c:pt>
                <c:pt idx="658">
                  <c:v>59.481477472667677</c:v>
                </c:pt>
                <c:pt idx="659">
                  <c:v>59.519398293744104</c:v>
                </c:pt>
                <c:pt idx="660">
                  <c:v>59.557257860640398</c:v>
                </c:pt>
                <c:pt idx="661">
                  <c:v>59.595056272301527</c:v>
                </c:pt>
                <c:pt idx="662">
                  <c:v>59.63279362751264</c:v>
                </c:pt>
                <c:pt idx="663">
                  <c:v>59.670470024899309</c:v>
                </c:pt>
                <c:pt idx="664">
                  <c:v>59.708085562927799</c:v>
                </c:pt>
                <c:pt idx="665">
                  <c:v>59.745640339905322</c:v>
                </c:pt>
                <c:pt idx="666">
                  <c:v>59.783134453980288</c:v>
                </c:pt>
                <c:pt idx="667">
                  <c:v>59.820568003142569</c:v>
                </c:pt>
                <c:pt idx="668">
                  <c:v>59.85794108522375</c:v>
                </c:pt>
                <c:pt idx="669">
                  <c:v>59.895253797897389</c:v>
                </c:pt>
                <c:pt idx="670">
                  <c:v>59.932506238679267</c:v>
                </c:pt>
                <c:pt idx="671">
                  <c:v>59.969698504927649</c:v>
                </c:pt>
                <c:pt idx="672">
                  <c:v>60.006830693843533</c:v>
                </c:pt>
                <c:pt idx="673">
                  <c:v>60.043902902470911</c:v>
                </c:pt>
                <c:pt idx="674">
                  <c:v>60.080915227697012</c:v>
                </c:pt>
                <c:pt idx="675">
                  <c:v>60.117867766252566</c:v>
                </c:pt>
                <c:pt idx="676">
                  <c:v>60.154760614712053</c:v>
                </c:pt>
                <c:pt idx="677">
                  <c:v>60.19159386949395</c:v>
                </c:pt>
                <c:pt idx="678">
                  <c:v>60.228367626860987</c:v>
                </c:pt>
                <c:pt idx="679">
                  <c:v>60.265081982920407</c:v>
                </c:pt>
                <c:pt idx="680">
                  <c:v>60.3017370336242</c:v>
                </c:pt>
                <c:pt idx="681">
                  <c:v>60.338332874769364</c:v>
                </c:pt>
                <c:pt idx="682">
                  <c:v>60.374869601998164</c:v>
                </c:pt>
                <c:pt idx="683">
                  <c:v>60.411347310798362</c:v>
                </c:pt>
                <c:pt idx="684">
                  <c:v>60.447766096503486</c:v>
                </c:pt>
                <c:pt idx="685">
                  <c:v>60.484126054293057</c:v>
                </c:pt>
                <c:pt idx="686">
                  <c:v>60.520427279192866</c:v>
                </c:pt>
                <c:pt idx="687">
                  <c:v>60.556669866075197</c:v>
                </c:pt>
                <c:pt idx="688">
                  <c:v>60.592853909659084</c:v>
                </c:pt>
                <c:pt idx="689">
                  <c:v>60.628979504510568</c:v>
                </c:pt>
                <c:pt idx="690">
                  <c:v>60.665046745042929</c:v>
                </c:pt>
                <c:pt idx="691">
                  <c:v>60.701055725516945</c:v>
                </c:pt>
                <c:pt idx="692">
                  <c:v>60.737006540041129</c:v>
                </c:pt>
                <c:pt idx="693">
                  <c:v>60.772899282571977</c:v>
                </c:pt>
                <c:pt idx="694">
                  <c:v>60.808734046914218</c:v>
                </c:pt>
                <c:pt idx="695">
                  <c:v>60.844510926721057</c:v>
                </c:pt>
                <c:pt idx="696">
                  <c:v>60.880230015494419</c:v>
                </c:pt>
                <c:pt idx="697">
                  <c:v>60.915891406585196</c:v>
                </c:pt>
                <c:pt idx="698">
                  <c:v>60.95149519319348</c:v>
                </c:pt>
                <c:pt idx="699">
                  <c:v>60.987041468368822</c:v>
                </c:pt>
                <c:pt idx="700">
                  <c:v>61.022530325010472</c:v>
                </c:pt>
                <c:pt idx="701">
                  <c:v>61.05796185586761</c:v>
                </c:pt>
                <c:pt idx="702">
                  <c:v>61.09333615353961</c:v>
                </c:pt>
                <c:pt idx="703">
                  <c:v>61.128653310476246</c:v>
                </c:pt>
                <c:pt idx="704">
                  <c:v>61.163913418977977</c:v>
                </c:pt>
                <c:pt idx="705">
                  <c:v>61.199116571196157</c:v>
                </c:pt>
                <c:pt idx="706">
                  <c:v>61.234262859133288</c:v>
                </c:pt>
                <c:pt idx="707">
                  <c:v>61.269352374643262</c:v>
                </c:pt>
                <c:pt idx="708">
                  <c:v>61.304385209431594</c:v>
                </c:pt>
                <c:pt idx="709">
                  <c:v>61.339361455055666</c:v>
                </c:pt>
                <c:pt idx="710">
                  <c:v>61.374281202924969</c:v>
                </c:pt>
                <c:pt idx="711">
                  <c:v>61.409144544301341</c:v>
                </c:pt>
                <c:pt idx="712">
                  <c:v>61.443951570299191</c:v>
                </c:pt>
                <c:pt idx="713">
                  <c:v>61.47870237188576</c:v>
                </c:pt>
                <c:pt idx="714">
                  <c:v>61.51339703988134</c:v>
                </c:pt>
                <c:pt idx="715">
                  <c:v>61.548035664959528</c:v>
                </c:pt>
                <c:pt idx="716">
                  <c:v>61.582618337647446</c:v>
                </c:pt>
                <c:pt idx="717">
                  <c:v>61.617145148325996</c:v>
                </c:pt>
                <c:pt idx="718">
                  <c:v>61.651616187230076</c:v>
                </c:pt>
                <c:pt idx="719">
                  <c:v>61.686031544448831</c:v>
                </c:pt>
                <c:pt idx="720">
                  <c:v>61.72039130992588</c:v>
                </c:pt>
                <c:pt idx="721">
                  <c:v>61.754695573459564</c:v>
                </c:pt>
                <c:pt idx="722">
                  <c:v>61.788944424703161</c:v>
                </c:pt>
                <c:pt idx="723">
                  <c:v>61.82313795316513</c:v>
                </c:pt>
              </c:numCache>
            </c:numRef>
          </c:yVal>
          <c:smooth val="1"/>
        </c:ser>
        <c:ser>
          <c:idx val="1"/>
          <c:order val="1"/>
          <c:tx>
            <c:v>t° air</c:v>
          </c:tx>
          <c:marker>
            <c:symbol val="none"/>
          </c:marker>
          <c:xVal>
            <c:numRef>
              <c:f>capteur!$B$35:$B$758</c:f>
              <c:numCache>
                <c:formatCode>General</c:formatCode>
                <c:ptCount val="724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</c:numCache>
            </c:numRef>
          </c:xVal>
          <c:yVal>
            <c:numRef>
              <c:f>capteur!$E$35:$E$758</c:f>
              <c:numCache>
                <c:formatCode>General</c:formatCode>
                <c:ptCount val="724"/>
                <c:pt idx="0">
                  <c:v>15</c:v>
                </c:pt>
                <c:pt idx="1">
                  <c:v>22.337699999999998</c:v>
                </c:pt>
                <c:pt idx="2">
                  <c:v>24.661579682603083</c:v>
                </c:pt>
                <c:pt idx="3">
                  <c:v>25.426293292268454</c:v>
                </c:pt>
                <c:pt idx="4">
                  <c:v>25.706100515549355</c:v>
                </c:pt>
                <c:pt idx="5">
                  <c:v>25.835053345397949</c:v>
                </c:pt>
                <c:pt idx="6">
                  <c:v>25.917028727467141</c:v>
                </c:pt>
                <c:pt idx="7">
                  <c:v>25.984328355021251</c:v>
                </c:pt>
                <c:pt idx="8">
                  <c:v>26.04699687460031</c:v>
                </c:pt>
                <c:pt idx="9">
                  <c:v>26.108157879432564</c:v>
                </c:pt>
                <c:pt idx="10">
                  <c:v>26.168782791245778</c:v>
                </c:pt>
                <c:pt idx="11">
                  <c:v>26.229173792159639</c:v>
                </c:pt>
                <c:pt idx="12">
                  <c:v>26.289424957312949</c:v>
                </c:pt>
                <c:pt idx="13">
                  <c:v>26.34956564870475</c:v>
                </c:pt>
                <c:pt idx="14">
                  <c:v>26.409605104955574</c:v>
                </c:pt>
                <c:pt idx="15">
                  <c:v>26.469546306943673</c:v>
                </c:pt>
                <c:pt idx="16">
                  <c:v>26.529390289464722</c:v>
                </c:pt>
                <c:pt idx="17">
                  <c:v>26.58913748198616</c:v>
                </c:pt>
                <c:pt idx="18">
                  <c:v>26.648788125568554</c:v>
                </c:pt>
                <c:pt idx="19">
                  <c:v>26.708342402511789</c:v>
                </c:pt>
                <c:pt idx="20">
                  <c:v>26.767800476670132</c:v>
                </c:pt>
                <c:pt idx="21">
                  <c:v>26.827162505988902</c:v>
                </c:pt>
                <c:pt idx="22">
                  <c:v>26.886428646403129</c:v>
                </c:pt>
                <c:pt idx="23">
                  <c:v>26.945599053050184</c:v>
                </c:pt>
                <c:pt idx="24">
                  <c:v>27.004673880647122</c:v>
                </c:pt>
                <c:pt idx="25">
                  <c:v>27.063653283608311</c:v>
                </c:pt>
                <c:pt idx="26">
                  <c:v>27.122537416082274</c:v>
                </c:pt>
                <c:pt idx="27">
                  <c:v>27.181326431963434</c:v>
                </c:pt>
                <c:pt idx="28">
                  <c:v>27.240020484896046</c:v>
                </c:pt>
                <c:pt idx="29">
                  <c:v>27.298619728275678</c:v>
                </c:pt>
                <c:pt idx="30">
                  <c:v>27.357124315249962</c:v>
                </c:pt>
                <c:pt idx="31">
                  <c:v>27.415534398719107</c:v>
                </c:pt>
                <c:pt idx="32">
                  <c:v>27.47385013133632</c:v>
                </c:pt>
                <c:pt idx="33">
                  <c:v>27.532071665508219</c:v>
                </c:pt>
                <c:pt idx="34">
                  <c:v>27.59019915339524</c:v>
                </c:pt>
                <c:pt idx="35">
                  <c:v>27.648232746912026</c:v>
                </c:pt>
                <c:pt idx="36">
                  <c:v>27.706172597727832</c:v>
                </c:pt>
                <c:pt idx="37">
                  <c:v>27.764018857266915</c:v>
                </c:pt>
                <c:pt idx="38">
                  <c:v>27.821771676708945</c:v>
                </c:pt>
                <c:pt idx="39">
                  <c:v>27.879431206989377</c:v>
                </c:pt>
                <c:pt idx="40">
                  <c:v>27.936997598799859</c:v>
                </c:pt>
                <c:pt idx="41">
                  <c:v>27.994471002588629</c:v>
                </c:pt>
                <c:pt idx="42">
                  <c:v>28.051851568560902</c:v>
                </c:pt>
                <c:pt idx="43">
                  <c:v>28.109139446679261</c:v>
                </c:pt>
                <c:pt idx="44">
                  <c:v>28.166334786664052</c:v>
                </c:pt>
                <c:pt idx="45">
                  <c:v>28.22343773799378</c:v>
                </c:pt>
                <c:pt idx="46">
                  <c:v>28.280448449905489</c:v>
                </c:pt>
                <c:pt idx="47">
                  <c:v>28.337367071395157</c:v>
                </c:pt>
                <c:pt idx="48">
                  <c:v>28.39419375121809</c:v>
                </c:pt>
                <c:pt idx="49">
                  <c:v>28.450928637889309</c:v>
                </c:pt>
                <c:pt idx="50">
                  <c:v>28.50757187968393</c:v>
                </c:pt>
                <c:pt idx="51">
                  <c:v>28.56412362463756</c:v>
                </c:pt>
                <c:pt idx="52">
                  <c:v>28.620584020546683</c:v>
                </c:pt>
                <c:pt idx="53">
                  <c:v>28.676953214969046</c:v>
                </c:pt>
                <c:pt idx="54">
                  <c:v>28.733231355224039</c:v>
                </c:pt>
                <c:pt idx="55">
                  <c:v>28.789418588393083</c:v>
                </c:pt>
                <c:pt idx="56">
                  <c:v>28.845515061320022</c:v>
                </c:pt>
                <c:pt idx="57">
                  <c:v>28.901520920611496</c:v>
                </c:pt>
                <c:pt idx="58">
                  <c:v>28.957436312637331</c:v>
                </c:pt>
                <c:pt idx="59">
                  <c:v>29.013261383530917</c:v>
                </c:pt>
                <c:pt idx="60">
                  <c:v>29.068996279189594</c:v>
                </c:pt>
                <c:pt idx="61">
                  <c:v>29.124641145275035</c:v>
                </c:pt>
                <c:pt idx="62">
                  <c:v>29.180196127213613</c:v>
                </c:pt>
                <c:pt idx="63">
                  <c:v>29.235661370196802</c:v>
                </c:pt>
                <c:pt idx="64">
                  <c:v>29.291037019181534</c:v>
                </c:pt>
                <c:pt idx="65">
                  <c:v>29.346323218890603</c:v>
                </c:pt>
                <c:pt idx="66">
                  <c:v>29.401520113813021</c:v>
                </c:pt>
                <c:pt idx="67">
                  <c:v>29.456627848204409</c:v>
                </c:pt>
                <c:pt idx="68">
                  <c:v>29.511646566087361</c:v>
                </c:pt>
                <c:pt idx="69">
                  <c:v>29.566576411251834</c:v>
                </c:pt>
                <c:pt idx="70">
                  <c:v>29.621417527255524</c:v>
                </c:pt>
                <c:pt idx="71">
                  <c:v>29.676170057424226</c:v>
                </c:pt>
                <c:pt idx="72">
                  <c:v>29.730834144852224</c:v>
                </c:pt>
                <c:pt idx="73">
                  <c:v>29.785409932402661</c:v>
                </c:pt>
                <c:pt idx="74">
                  <c:v>29.839897562707904</c:v>
                </c:pt>
                <c:pt idx="75">
                  <c:v>29.894297178169928</c:v>
                </c:pt>
                <c:pt idx="76">
                  <c:v>29.948608920960687</c:v>
                </c:pt>
                <c:pt idx="77">
                  <c:v>30.002832933022468</c:v>
                </c:pt>
                <c:pt idx="78">
                  <c:v>30.056969356068294</c:v>
                </c:pt>
                <c:pt idx="79">
                  <c:v>30.111018331582265</c:v>
                </c:pt>
                <c:pt idx="80">
                  <c:v>30.164980000819941</c:v>
                </c:pt>
                <c:pt idx="81">
                  <c:v>30.218854504808714</c:v>
                </c:pt>
                <c:pt idx="82">
                  <c:v>30.272641984348166</c:v>
                </c:pt>
                <c:pt idx="83">
                  <c:v>30.326342580010447</c:v>
                </c:pt>
                <c:pt idx="84">
                  <c:v>30.379956432140638</c:v>
                </c:pt>
                <c:pt idx="85">
                  <c:v>30.433483680857115</c:v>
                </c:pt>
                <c:pt idx="86">
                  <c:v>30.486924466051921</c:v>
                </c:pt>
                <c:pt idx="87">
                  <c:v>30.540278927391128</c:v>
                </c:pt>
                <c:pt idx="88">
                  <c:v>30.593547204315204</c:v>
                </c:pt>
                <c:pt idx="89">
                  <c:v>30.646729436039372</c:v>
                </c:pt>
                <c:pt idx="90">
                  <c:v>30.699825761553981</c:v>
                </c:pt>
                <c:pt idx="91">
                  <c:v>30.752836319624873</c:v>
                </c:pt>
                <c:pt idx="92">
                  <c:v>30.805761248793729</c:v>
                </c:pt>
                <c:pt idx="93">
                  <c:v>30.858600687378448</c:v>
                </c:pt>
                <c:pt idx="94">
                  <c:v>30.911354773473494</c:v>
                </c:pt>
                <c:pt idx="95">
                  <c:v>30.964023644950274</c:v>
                </c:pt>
                <c:pt idx="96">
                  <c:v>31.016607439457481</c:v>
                </c:pt>
                <c:pt idx="97">
                  <c:v>31.069106294421463</c:v>
                </c:pt>
                <c:pt idx="98">
                  <c:v>31.121520347046587</c:v>
                </c:pt>
                <c:pt idx="99">
                  <c:v>31.173849734315585</c:v>
                </c:pt>
                <c:pt idx="100">
                  <c:v>31.22609459298992</c:v>
                </c:pt>
                <c:pt idx="101">
                  <c:v>31.278255059610142</c:v>
                </c:pt>
                <c:pt idx="102">
                  <c:v>31.330331270496245</c:v>
                </c:pt>
                <c:pt idx="103">
                  <c:v>31.382323361748021</c:v>
                </c:pt>
                <c:pt idx="104">
                  <c:v>31.434231469245422</c:v>
                </c:pt>
                <c:pt idx="105">
                  <c:v>31.486055728648903</c:v>
                </c:pt>
                <c:pt idx="106">
                  <c:v>31.537796275399792</c:v>
                </c:pt>
                <c:pt idx="107">
                  <c:v>31.589453244720634</c:v>
                </c:pt>
                <c:pt idx="108">
                  <c:v>31.641026771615543</c:v>
                </c:pt>
                <c:pt idx="109">
                  <c:v>31.692516990870562</c:v>
                </c:pt>
                <c:pt idx="110">
                  <c:v>31.743924037054015</c:v>
                </c:pt>
                <c:pt idx="111">
                  <c:v>31.795248044516846</c:v>
                </c:pt>
                <c:pt idx="112">
                  <c:v>31.846489147392987</c:v>
                </c:pt>
                <c:pt idx="113">
                  <c:v>31.897647479599698</c:v>
                </c:pt>
                <c:pt idx="114">
                  <c:v>31.948723174837919</c:v>
                </c:pt>
                <c:pt idx="115">
                  <c:v>31.999716366592629</c:v>
                </c:pt>
                <c:pt idx="116">
                  <c:v>32.05062718813317</c:v>
                </c:pt>
                <c:pt idx="117">
                  <c:v>32.101455772513631</c:v>
                </c:pt>
                <c:pt idx="118">
                  <c:v>32.152202252573161</c:v>
                </c:pt>
                <c:pt idx="119">
                  <c:v>32.202866760936338</c:v>
                </c:pt>
                <c:pt idx="120">
                  <c:v>32.253449430013511</c:v>
                </c:pt>
                <c:pt idx="121">
                  <c:v>32.303950392001141</c:v>
                </c:pt>
                <c:pt idx="122">
                  <c:v>32.354369778882145</c:v>
                </c:pt>
                <c:pt idx="123">
                  <c:v>32.404707722426252</c:v>
                </c:pt>
                <c:pt idx="124">
                  <c:v>32.454964354190345</c:v>
                </c:pt>
                <c:pt idx="125">
                  <c:v>32.505139805518795</c:v>
                </c:pt>
                <c:pt idx="126">
                  <c:v>32.555234207543812</c:v>
                </c:pt>
                <c:pt idx="127">
                  <c:v>32.605247691185781</c:v>
                </c:pt>
                <c:pt idx="128">
                  <c:v>32.655180387153614</c:v>
                </c:pt>
                <c:pt idx="129">
                  <c:v>32.705032425945078</c:v>
                </c:pt>
                <c:pt idx="130">
                  <c:v>32.754803937847164</c:v>
                </c:pt>
                <c:pt idx="131">
                  <c:v>32.804495052936389</c:v>
                </c:pt>
                <c:pt idx="132">
                  <c:v>32.854105901079166</c:v>
                </c:pt>
                <c:pt idx="133">
                  <c:v>32.903636611932122</c:v>
                </c:pt>
                <c:pt idx="134">
                  <c:v>32.953087314942458</c:v>
                </c:pt>
                <c:pt idx="135">
                  <c:v>33.002458139348271</c:v>
                </c:pt>
                <c:pt idx="136">
                  <c:v>33.051749214178898</c:v>
                </c:pt>
                <c:pt idx="137">
                  <c:v>33.100960668255254</c:v>
                </c:pt>
                <c:pt idx="138">
                  <c:v>33.150092630190173</c:v>
                </c:pt>
                <c:pt idx="139">
                  <c:v>33.199145228388723</c:v>
                </c:pt>
                <c:pt idx="140">
                  <c:v>33.248118591048573</c:v>
                </c:pt>
                <c:pt idx="141">
                  <c:v>33.297012846160293</c:v>
                </c:pt>
                <c:pt idx="142">
                  <c:v>33.345828121507736</c:v>
                </c:pt>
                <c:pt idx="143">
                  <c:v>33.394564544668313</c:v>
                </c:pt>
                <c:pt idx="144">
                  <c:v>33.443222243013381</c:v>
                </c:pt>
                <c:pt idx="145">
                  <c:v>33.491801343708538</c:v>
                </c:pt>
                <c:pt idx="146">
                  <c:v>33.540301973713973</c:v>
                </c:pt>
                <c:pt idx="147">
                  <c:v>33.58872425978479</c:v>
                </c:pt>
                <c:pt idx="148">
                  <c:v>33.637068328471351</c:v>
                </c:pt>
                <c:pt idx="149">
                  <c:v>33.6853343061196</c:v>
                </c:pt>
                <c:pt idx="150">
                  <c:v>33.73352231887138</c:v>
                </c:pt>
                <c:pt idx="151">
                  <c:v>33.781632492664777</c:v>
                </c:pt>
                <c:pt idx="152">
                  <c:v>33.829664953234463</c:v>
                </c:pt>
                <c:pt idx="153">
                  <c:v>33.877619826111989</c:v>
                </c:pt>
                <c:pt idx="154">
                  <c:v>33.92549723662615</c:v>
                </c:pt>
                <c:pt idx="155">
                  <c:v>33.97329730990328</c:v>
                </c:pt>
                <c:pt idx="156">
                  <c:v>34.021020170867601</c:v>
                </c:pt>
                <c:pt idx="157">
                  <c:v>34.068665944241545</c:v>
                </c:pt>
                <c:pt idx="158">
                  <c:v>34.116234754546063</c:v>
                </c:pt>
                <c:pt idx="159">
                  <c:v>34.16372672610099</c:v>
                </c:pt>
                <c:pt idx="160">
                  <c:v>34.211141983025328</c:v>
                </c:pt>
                <c:pt idx="161">
                  <c:v>34.258480649237598</c:v>
                </c:pt>
                <c:pt idx="162">
                  <c:v>34.305742848456127</c:v>
                </c:pt>
                <c:pt idx="163">
                  <c:v>34.352928704199435</c:v>
                </c:pt>
                <c:pt idx="164">
                  <c:v>34.400038339786498</c:v>
                </c:pt>
                <c:pt idx="165">
                  <c:v>34.447071878337091</c:v>
                </c:pt>
                <c:pt idx="166">
                  <c:v>34.494029442772124</c:v>
                </c:pt>
                <c:pt idx="167">
                  <c:v>34.540911155813937</c:v>
                </c:pt>
                <c:pt idx="168">
                  <c:v>34.587717139986651</c:v>
                </c:pt>
                <c:pt idx="169">
                  <c:v>34.634447517616451</c:v>
                </c:pt>
                <c:pt idx="170">
                  <c:v>34.681102410831947</c:v>
                </c:pt>
                <c:pt idx="171">
                  <c:v>34.727681941564455</c:v>
                </c:pt>
                <c:pt idx="172">
                  <c:v>34.774186231548349</c:v>
                </c:pt>
                <c:pt idx="173">
                  <c:v>34.820615402321344</c:v>
                </c:pt>
                <c:pt idx="174">
                  <c:v>34.866969575224857</c:v>
                </c:pt>
                <c:pt idx="175">
                  <c:v>34.913248871404278</c:v>
                </c:pt>
                <c:pt idx="176">
                  <c:v>34.959453411809321</c:v>
                </c:pt>
                <c:pt idx="177">
                  <c:v>35.005583317194329</c:v>
                </c:pt>
                <c:pt idx="178">
                  <c:v>35.051638708118574</c:v>
                </c:pt>
                <c:pt idx="179">
                  <c:v>35.097619704946602</c:v>
                </c:pt>
                <c:pt idx="180">
                  <c:v>35.143526427848528</c:v>
                </c:pt>
                <c:pt idx="181">
                  <c:v>35.189358996800344</c:v>
                </c:pt>
                <c:pt idx="182">
                  <c:v>35.235117531584265</c:v>
                </c:pt>
                <c:pt idx="183">
                  <c:v>35.280802151788997</c:v>
                </c:pt>
                <c:pt idx="184">
                  <c:v>35.326412976810083</c:v>
                </c:pt>
                <c:pt idx="185">
                  <c:v>35.371950125850205</c:v>
                </c:pt>
                <c:pt idx="186">
                  <c:v>35.417413717919487</c:v>
                </c:pt>
                <c:pt idx="187">
                  <c:v>35.462803871835817</c:v>
                </c:pt>
                <c:pt idx="188">
                  <c:v>35.508120706225164</c:v>
                </c:pt>
                <c:pt idx="189">
                  <c:v>35.553364339521863</c:v>
                </c:pt>
                <c:pt idx="190">
                  <c:v>35.598534889968953</c:v>
                </c:pt>
                <c:pt idx="191">
                  <c:v>35.643632475618467</c:v>
                </c:pt>
                <c:pt idx="192">
                  <c:v>35.688657214331741</c:v>
                </c:pt>
                <c:pt idx="193">
                  <c:v>35.733609223779737</c:v>
                </c:pt>
                <c:pt idx="194">
                  <c:v>35.778488621443344</c:v>
                </c:pt>
                <c:pt idx="195">
                  <c:v>35.823295524613663</c:v>
                </c:pt>
                <c:pt idx="196">
                  <c:v>35.868030050392356</c:v>
                </c:pt>
                <c:pt idx="197">
                  <c:v>35.912692315691906</c:v>
                </c:pt>
                <c:pt idx="198">
                  <c:v>35.957282437235968</c:v>
                </c:pt>
                <c:pt idx="199">
                  <c:v>36.001800531559631</c:v>
                </c:pt>
                <c:pt idx="200">
                  <c:v>36.046246715009758</c:v>
                </c:pt>
                <c:pt idx="201">
                  <c:v>36.090621103745271</c:v>
                </c:pt>
                <c:pt idx="202">
                  <c:v>36.134923813737444</c:v>
                </c:pt>
                <c:pt idx="203">
                  <c:v>36.179154960770241</c:v>
                </c:pt>
                <c:pt idx="204">
                  <c:v>36.223314660440586</c:v>
                </c:pt>
                <c:pt idx="205">
                  <c:v>36.267403028158682</c:v>
                </c:pt>
                <c:pt idx="206">
                  <c:v>36.311420179148314</c:v>
                </c:pt>
                <c:pt idx="207">
                  <c:v>36.355366228447124</c:v>
                </c:pt>
                <c:pt idx="208">
                  <c:v>36.39924129090695</c:v>
                </c:pt>
                <c:pt idx="209">
                  <c:v>36.443045481194105</c:v>
                </c:pt>
                <c:pt idx="210">
                  <c:v>36.486778913789664</c:v>
                </c:pt>
                <c:pt idx="211">
                  <c:v>36.530441702989805</c:v>
                </c:pt>
                <c:pt idx="212">
                  <c:v>36.574033962906064</c:v>
                </c:pt>
                <c:pt idx="213">
                  <c:v>36.617555807465656</c:v>
                </c:pt>
                <c:pt idx="214">
                  <c:v>36.661007350411758</c:v>
                </c:pt>
                <c:pt idx="215">
                  <c:v>36.704388705303828</c:v>
                </c:pt>
                <c:pt idx="216">
                  <c:v>36.747699985517876</c:v>
                </c:pt>
                <c:pt idx="217">
                  <c:v>36.790941304246793</c:v>
                </c:pt>
                <c:pt idx="218">
                  <c:v>36.834112774500618</c:v>
                </c:pt>
                <c:pt idx="219">
                  <c:v>36.877214509106828</c:v>
                </c:pt>
                <c:pt idx="220">
                  <c:v>36.920246620710671</c:v>
                </c:pt>
                <c:pt idx="221">
                  <c:v>36.963209221775429</c:v>
                </c:pt>
                <c:pt idx="222">
                  <c:v>37.006102424582714</c:v>
                </c:pt>
                <c:pt idx="223">
                  <c:v>37.048926341232772</c:v>
                </c:pt>
                <c:pt idx="224">
                  <c:v>37.091681083644765</c:v>
                </c:pt>
                <c:pt idx="225">
                  <c:v>37.13436676355709</c:v>
                </c:pt>
                <c:pt idx="226">
                  <c:v>37.176983492527626</c:v>
                </c:pt>
                <c:pt idx="227">
                  <c:v>37.219531381934068</c:v>
                </c:pt>
                <c:pt idx="228">
                  <c:v>37.262010542974195</c:v>
                </c:pt>
                <c:pt idx="229">
                  <c:v>37.30442108666616</c:v>
                </c:pt>
                <c:pt idx="230">
                  <c:v>37.346763123848802</c:v>
                </c:pt>
                <c:pt idx="231">
                  <c:v>37.389036765181899</c:v>
                </c:pt>
                <c:pt idx="232">
                  <c:v>37.431242121146489</c:v>
                </c:pt>
                <c:pt idx="233">
                  <c:v>37.473379302045153</c:v>
                </c:pt>
                <c:pt idx="234">
                  <c:v>37.5154484180023</c:v>
                </c:pt>
                <c:pt idx="235">
                  <c:v>37.557449578964437</c:v>
                </c:pt>
                <c:pt idx="236">
                  <c:v>37.599382894700483</c:v>
                </c:pt>
                <c:pt idx="237">
                  <c:v>37.641248474802047</c:v>
                </c:pt>
                <c:pt idx="238">
                  <c:v>37.68304642868371</c:v>
                </c:pt>
                <c:pt idx="239">
                  <c:v>37.724776865583316</c:v>
                </c:pt>
                <c:pt idx="240">
                  <c:v>37.766439894562254</c:v>
                </c:pt>
                <c:pt idx="241">
                  <c:v>37.808035624505735</c:v>
                </c:pt>
                <c:pt idx="242">
                  <c:v>37.849564164123102</c:v>
                </c:pt>
                <c:pt idx="243">
                  <c:v>37.891025621948089</c:v>
                </c:pt>
                <c:pt idx="244">
                  <c:v>37.932420106339109</c:v>
                </c:pt>
                <c:pt idx="245">
                  <c:v>37.973747725479548</c:v>
                </c:pt>
                <c:pt idx="246">
                  <c:v>38.015008587378048</c:v>
                </c:pt>
                <c:pt idx="247">
                  <c:v>38.056202799868771</c:v>
                </c:pt>
                <c:pt idx="248">
                  <c:v>38.097330470611695</c:v>
                </c:pt>
                <c:pt idx="249">
                  <c:v>38.138391707092893</c:v>
                </c:pt>
                <c:pt idx="250">
                  <c:v>38.179386616624818</c:v>
                </c:pt>
                <c:pt idx="251">
                  <c:v>38.220315306346578</c:v>
                </c:pt>
                <c:pt idx="252">
                  <c:v>38.261177883224214</c:v>
                </c:pt>
                <c:pt idx="253">
                  <c:v>38.301974454050985</c:v>
                </c:pt>
                <c:pt idx="254">
                  <c:v>38.342705125447644</c:v>
                </c:pt>
                <c:pt idx="255">
                  <c:v>38.383370003862723</c:v>
                </c:pt>
                <c:pt idx="256">
                  <c:v>38.423969195572802</c:v>
                </c:pt>
                <c:pt idx="257">
                  <c:v>38.464502806682781</c:v>
                </c:pt>
                <c:pt idx="258">
                  <c:v>38.504970943126182</c:v>
                </c:pt>
                <c:pt idx="259">
                  <c:v>38.545373710665402</c:v>
                </c:pt>
                <c:pt idx="260">
                  <c:v>38.585711214892001</c:v>
                </c:pt>
                <c:pt idx="261">
                  <c:v>38.625983561226974</c:v>
                </c:pt>
                <c:pt idx="262">
                  <c:v>38.666190854921034</c:v>
                </c:pt>
                <c:pt idx="263">
                  <c:v>38.706333201054868</c:v>
                </c:pt>
                <c:pt idx="264">
                  <c:v>38.746410704539429</c:v>
                </c:pt>
                <c:pt idx="265">
                  <c:v>38.786423470116212</c:v>
                </c:pt>
                <c:pt idx="266">
                  <c:v>38.826371602357518</c:v>
                </c:pt>
                <c:pt idx="267">
                  <c:v>38.866255205666725</c:v>
                </c:pt>
                <c:pt idx="268">
                  <c:v>38.906074384278568</c:v>
                </c:pt>
                <c:pt idx="269">
                  <c:v>38.945829242259421</c:v>
                </c:pt>
                <c:pt idx="270">
                  <c:v>38.98551988350755</c:v>
                </c:pt>
                <c:pt idx="271">
                  <c:v>39.025146411753383</c:v>
                </c:pt>
                <c:pt idx="272">
                  <c:v>39.064708930559796</c:v>
                </c:pt>
                <c:pt idx="273">
                  <c:v>39.104207543322389</c:v>
                </c:pt>
                <c:pt idx="274">
                  <c:v>39.143642353269733</c:v>
                </c:pt>
                <c:pt idx="275">
                  <c:v>39.183013463463659</c:v>
                </c:pt>
                <c:pt idx="276">
                  <c:v>39.222320976799516</c:v>
                </c:pt>
                <c:pt idx="277">
                  <c:v>39.261564996006449</c:v>
                </c:pt>
                <c:pt idx="278">
                  <c:v>39.30074562364765</c:v>
                </c:pt>
                <c:pt idx="279">
                  <c:v>39.339862962120655</c:v>
                </c:pt>
                <c:pt idx="280">
                  <c:v>39.378917113657586</c:v>
                </c:pt>
                <c:pt idx="281">
                  <c:v>39.417908180325433</c:v>
                </c:pt>
                <c:pt idx="282">
                  <c:v>39.456836264026315</c:v>
                </c:pt>
                <c:pt idx="283">
                  <c:v>39.495701466497742</c:v>
                </c:pt>
                <c:pt idx="284">
                  <c:v>39.53450388931288</c:v>
                </c:pt>
                <c:pt idx="285">
                  <c:v>39.573243633880836</c:v>
                </c:pt>
                <c:pt idx="286">
                  <c:v>39.611920801446914</c:v>
                </c:pt>
                <c:pt idx="287">
                  <c:v>39.650535493092846</c:v>
                </c:pt>
                <c:pt idx="288">
                  <c:v>39.68908780973711</c:v>
                </c:pt>
                <c:pt idx="289">
                  <c:v>39.727577852135163</c:v>
                </c:pt>
                <c:pt idx="290">
                  <c:v>39.766005720879704</c:v>
                </c:pt>
                <c:pt idx="291">
                  <c:v>39.804371516400955</c:v>
                </c:pt>
                <c:pt idx="292">
                  <c:v>39.842675338966899</c:v>
                </c:pt>
                <c:pt idx="293">
                  <c:v>39.880917288683548</c:v>
                </c:pt>
                <c:pt idx="294">
                  <c:v>39.919097465495241</c:v>
                </c:pt>
                <c:pt idx="295">
                  <c:v>39.957215969184837</c:v>
                </c:pt>
                <c:pt idx="296">
                  <c:v>39.995272899374044</c:v>
                </c:pt>
                <c:pt idx="297">
                  <c:v>40.033268355523639</c:v>
                </c:pt>
                <c:pt idx="298">
                  <c:v>40.071202436933731</c:v>
                </c:pt>
                <c:pt idx="299">
                  <c:v>40.109075242744034</c:v>
                </c:pt>
                <c:pt idx="300">
                  <c:v>40.146886871934122</c:v>
                </c:pt>
                <c:pt idx="301">
                  <c:v>40.184637423323679</c:v>
                </c:pt>
                <c:pt idx="302">
                  <c:v>40.222326995572772</c:v>
                </c:pt>
                <c:pt idx="303">
                  <c:v>40.259955687182092</c:v>
                </c:pt>
                <c:pt idx="304">
                  <c:v>40.297523596493235</c:v>
                </c:pt>
                <c:pt idx="305">
                  <c:v>40.335030821688925</c:v>
                </c:pt>
                <c:pt idx="306">
                  <c:v>40.372477460793299</c:v>
                </c:pt>
                <c:pt idx="307">
                  <c:v>40.409863611672158</c:v>
                </c:pt>
                <c:pt idx="308">
                  <c:v>40.447189372033208</c:v>
                </c:pt>
                <c:pt idx="309">
                  <c:v>40.484454839426334</c:v>
                </c:pt>
                <c:pt idx="310">
                  <c:v>40.521660111243854</c:v>
                </c:pt>
                <c:pt idx="311">
                  <c:v>40.558805284720741</c:v>
                </c:pt>
                <c:pt idx="312">
                  <c:v>40.595890456934931</c:v>
                </c:pt>
                <c:pt idx="313">
                  <c:v>40.632915724807532</c:v>
                </c:pt>
                <c:pt idx="314">
                  <c:v>40.669881185103094</c:v>
                </c:pt>
                <c:pt idx="315">
                  <c:v>40.706786934429871</c:v>
                </c:pt>
                <c:pt idx="316">
                  <c:v>40.743633069240062</c:v>
                </c:pt>
                <c:pt idx="317">
                  <c:v>40.780419685830047</c:v>
                </c:pt>
                <c:pt idx="318">
                  <c:v>40.817146880340687</c:v>
                </c:pt>
                <c:pt idx="319">
                  <c:v>40.853814748757515</c:v>
                </c:pt>
                <c:pt idx="320">
                  <c:v>40.890423386911046</c:v>
                </c:pt>
                <c:pt idx="321">
                  <c:v>40.926972890476968</c:v>
                </c:pt>
                <c:pt idx="322">
                  <c:v>40.963463354976447</c:v>
                </c:pt>
                <c:pt idx="323">
                  <c:v>40.999894875776334</c:v>
                </c:pt>
                <c:pt idx="324">
                  <c:v>41.036267548089455</c:v>
                </c:pt>
                <c:pt idx="325">
                  <c:v>41.072581466974803</c:v>
                </c:pt>
                <c:pt idx="326">
                  <c:v>41.108836727337859</c:v>
                </c:pt>
                <c:pt idx="327">
                  <c:v>41.145033423930769</c:v>
                </c:pt>
                <c:pt idx="328">
                  <c:v>41.181171651352649</c:v>
                </c:pt>
                <c:pt idx="329">
                  <c:v>41.217251504049784</c:v>
                </c:pt>
                <c:pt idx="330">
                  <c:v>41.253273076315921</c:v>
                </c:pt>
                <c:pt idx="331">
                  <c:v>41.289236462292472</c:v>
                </c:pt>
                <c:pt idx="332">
                  <c:v>41.325141755968801</c:v>
                </c:pt>
                <c:pt idx="333">
                  <c:v>41.360989051182436</c:v>
                </c:pt>
                <c:pt idx="334">
                  <c:v>41.396778441619325</c:v>
                </c:pt>
                <c:pt idx="335">
                  <c:v>41.432510020814092</c:v>
                </c:pt>
                <c:pt idx="336">
                  <c:v>41.468183882150271</c:v>
                </c:pt>
                <c:pt idx="337">
                  <c:v>41.503800118860546</c:v>
                </c:pt>
                <c:pt idx="338">
                  <c:v>41.539358824027012</c:v>
                </c:pt>
                <c:pt idx="339">
                  <c:v>41.574860090581403</c:v>
                </c:pt>
                <c:pt idx="340">
                  <c:v>41.610304011305331</c:v>
                </c:pt>
                <c:pt idx="341">
                  <c:v>41.645690678830533</c:v>
                </c:pt>
                <c:pt idx="342">
                  <c:v>41.681020185639134</c:v>
                </c:pt>
                <c:pt idx="343">
                  <c:v>41.716292624063861</c:v>
                </c:pt>
                <c:pt idx="344">
                  <c:v>41.75150808628829</c:v>
                </c:pt>
                <c:pt idx="345">
                  <c:v>41.786666664347102</c:v>
                </c:pt>
                <c:pt idx="346">
                  <c:v>41.821768450126299</c:v>
                </c:pt>
                <c:pt idx="347">
                  <c:v>41.856813535363472</c:v>
                </c:pt>
                <c:pt idx="348">
                  <c:v>41.891802011648018</c:v>
                </c:pt>
                <c:pt idx="349">
                  <c:v>41.926733970421388</c:v>
                </c:pt>
                <c:pt idx="350">
                  <c:v>41.961609502977332</c:v>
                </c:pt>
                <c:pt idx="351">
                  <c:v>41.996428700462118</c:v>
                </c:pt>
                <c:pt idx="352">
                  <c:v>42.031191653874806</c:v>
                </c:pt>
                <c:pt idx="353">
                  <c:v>42.065898454067444</c:v>
                </c:pt>
                <c:pt idx="354">
                  <c:v>42.100549191745337</c:v>
                </c:pt>
                <c:pt idx="355">
                  <c:v>42.135143957467264</c:v>
                </c:pt>
                <c:pt idx="356">
                  <c:v>42.169682841645724</c:v>
                </c:pt>
                <c:pt idx="357">
                  <c:v>42.204165934547177</c:v>
                </c:pt>
                <c:pt idx="358">
                  <c:v>42.238593326292268</c:v>
                </c:pt>
                <c:pt idx="359">
                  <c:v>42.27296510685607</c:v>
                </c:pt>
                <c:pt idx="360">
                  <c:v>42.307281366068317</c:v>
                </c:pt>
                <c:pt idx="361">
                  <c:v>42.341542193613641</c:v>
                </c:pt>
                <c:pt idx="362">
                  <c:v>42.375747679031811</c:v>
                </c:pt>
                <c:pt idx="363">
                  <c:v>42.409897911717948</c:v>
                </c:pt>
                <c:pt idx="364">
                  <c:v>42.443992980922772</c:v>
                </c:pt>
                <c:pt idx="365">
                  <c:v>42.478032975752853</c:v>
                </c:pt>
                <c:pt idx="366">
                  <c:v>42.512017985170814</c:v>
                </c:pt>
                <c:pt idx="367">
                  <c:v>42.545948097995563</c:v>
                </c:pt>
                <c:pt idx="368">
                  <c:v>42.579823402902548</c:v>
                </c:pt>
                <c:pt idx="369">
                  <c:v>42.613643988423988</c:v>
                </c:pt>
                <c:pt idx="370">
                  <c:v>42.647409942949075</c:v>
                </c:pt>
                <c:pt idx="371">
                  <c:v>42.68112135472424</c:v>
                </c:pt>
                <c:pt idx="372">
                  <c:v>42.714778311853358</c:v>
                </c:pt>
                <c:pt idx="373">
                  <c:v>42.748380902298003</c:v>
                </c:pt>
                <c:pt idx="374">
                  <c:v>42.781929213877639</c:v>
                </c:pt>
                <c:pt idx="375">
                  <c:v>42.815423334269887</c:v>
                </c:pt>
                <c:pt idx="376">
                  <c:v>42.848863351010749</c:v>
                </c:pt>
                <c:pt idx="377">
                  <c:v>42.882249351494821</c:v>
                </c:pt>
                <c:pt idx="378">
                  <c:v>42.915581422975521</c:v>
                </c:pt>
                <c:pt idx="379">
                  <c:v>42.948859652565339</c:v>
                </c:pt>
                <c:pt idx="380">
                  <c:v>42.982084127236035</c:v>
                </c:pt>
                <c:pt idx="381">
                  <c:v>43.015254933818895</c:v>
                </c:pt>
                <c:pt idx="382">
                  <c:v>43.048372159004941</c:v>
                </c:pt>
                <c:pt idx="383">
                  <c:v>43.081435889345165</c:v>
                </c:pt>
                <c:pt idx="384">
                  <c:v>43.114446211250744</c:v>
                </c:pt>
                <c:pt idx="385">
                  <c:v>43.147403210993275</c:v>
                </c:pt>
                <c:pt idx="386">
                  <c:v>43.180306974705005</c:v>
                </c:pt>
                <c:pt idx="387">
                  <c:v>43.21315758837904</c:v>
                </c:pt>
                <c:pt idx="388">
                  <c:v>43.245955137869593</c:v>
                </c:pt>
                <c:pt idx="389">
                  <c:v>43.278699708892184</c:v>
                </c:pt>
                <c:pt idx="390">
                  <c:v>43.311391387023882</c:v>
                </c:pt>
                <c:pt idx="391">
                  <c:v>43.344030257703515</c:v>
                </c:pt>
                <c:pt idx="392">
                  <c:v>43.376616406231911</c:v>
                </c:pt>
                <c:pt idx="393">
                  <c:v>43.409149917772098</c:v>
                </c:pt>
                <c:pt idx="394">
                  <c:v>43.441630877349546</c:v>
                </c:pt>
                <c:pt idx="395">
                  <c:v>43.474059369852384</c:v>
                </c:pt>
                <c:pt idx="396">
                  <c:v>43.506435480031605</c:v>
                </c:pt>
                <c:pt idx="397">
                  <c:v>43.538759292501318</c:v>
                </c:pt>
                <c:pt idx="398">
                  <c:v>43.57103089173895</c:v>
                </c:pt>
                <c:pt idx="399">
                  <c:v>43.603250362085468</c:v>
                </c:pt>
                <c:pt idx="400">
                  <c:v>43.635417787745602</c:v>
                </c:pt>
                <c:pt idx="401">
                  <c:v>43.667533252788061</c:v>
                </c:pt>
                <c:pt idx="402">
                  <c:v>43.699596841145755</c:v>
                </c:pt>
                <c:pt idx="403">
                  <c:v>43.731608636616031</c:v>
                </c:pt>
                <c:pt idx="404">
                  <c:v>43.763568722860867</c:v>
                </c:pt>
                <c:pt idx="405">
                  <c:v>43.795477183407087</c:v>
                </c:pt>
                <c:pt idx="406">
                  <c:v>43.827334101646613</c:v>
                </c:pt>
                <c:pt idx="407">
                  <c:v>43.859139560836653</c:v>
                </c:pt>
                <c:pt idx="408">
                  <c:v>43.890893644099926</c:v>
                </c:pt>
                <c:pt idx="409">
                  <c:v>43.922596434424889</c:v>
                </c:pt>
                <c:pt idx="410">
                  <c:v>43.954248014665943</c:v>
                </c:pt>
                <c:pt idx="411">
                  <c:v>43.985848467543647</c:v>
                </c:pt>
                <c:pt idx="412">
                  <c:v>44.017397875644953</c:v>
                </c:pt>
                <c:pt idx="413">
                  <c:v>44.048896321423392</c:v>
                </c:pt>
                <c:pt idx="414">
                  <c:v>44.080343887199312</c:v>
                </c:pt>
                <c:pt idx="415">
                  <c:v>44.111740655160105</c:v>
                </c:pt>
                <c:pt idx="416">
                  <c:v>44.143086707360375</c:v>
                </c:pt>
                <c:pt idx="417">
                  <c:v>44.174382125722211</c:v>
                </c:pt>
                <c:pt idx="418">
                  <c:v>44.205626992035349</c:v>
                </c:pt>
                <c:pt idx="419">
                  <c:v>44.236821387957413</c:v>
                </c:pt>
                <c:pt idx="420">
                  <c:v>44.267965395014137</c:v>
                </c:pt>
                <c:pt idx="421">
                  <c:v>44.299059094599549</c:v>
                </c:pt>
                <c:pt idx="422">
                  <c:v>44.330102567976212</c:v>
                </c:pt>
                <c:pt idx="423">
                  <c:v>44.361095896275415</c:v>
                </c:pt>
                <c:pt idx="424">
                  <c:v>44.392039160497397</c:v>
                </c:pt>
                <c:pt idx="425">
                  <c:v>44.422932441511556</c:v>
                </c:pt>
                <c:pt idx="426">
                  <c:v>44.45377582005667</c:v>
                </c:pt>
                <c:pt idx="427">
                  <c:v>44.484569376741078</c:v>
                </c:pt>
                <c:pt idx="428">
                  <c:v>44.515313192042932</c:v>
                </c:pt>
                <c:pt idx="429">
                  <c:v>44.546007346310375</c:v>
                </c:pt>
                <c:pt idx="430">
                  <c:v>44.576651919761751</c:v>
                </c:pt>
                <c:pt idx="431">
                  <c:v>44.607246992485855</c:v>
                </c:pt>
                <c:pt idx="432">
                  <c:v>44.637792644442086</c:v>
                </c:pt>
                <c:pt idx="433">
                  <c:v>44.668288955460703</c:v>
                </c:pt>
                <c:pt idx="434">
                  <c:v>44.698736005242992</c:v>
                </c:pt>
                <c:pt idx="435">
                  <c:v>44.729133873361519</c:v>
                </c:pt>
                <c:pt idx="436">
                  <c:v>44.759482639260298</c:v>
                </c:pt>
                <c:pt idx="437">
                  <c:v>44.789782382255027</c:v>
                </c:pt>
                <c:pt idx="438">
                  <c:v>44.820033181533276</c:v>
                </c:pt>
                <c:pt idx="439">
                  <c:v>44.850235116154707</c:v>
                </c:pt>
                <c:pt idx="440">
                  <c:v>44.880388265051273</c:v>
                </c:pt>
                <c:pt idx="441">
                  <c:v>44.91049270702743</c:v>
                </c:pt>
                <c:pt idx="442">
                  <c:v>44.940548520760331</c:v>
                </c:pt>
                <c:pt idx="443">
                  <c:v>44.970555784800055</c:v>
                </c:pt>
                <c:pt idx="444">
                  <c:v>45.000514577569781</c:v>
                </c:pt>
                <c:pt idx="445">
                  <c:v>45.030424977366025</c:v>
                </c:pt>
                <c:pt idx="446">
                  <c:v>45.060287062358817</c:v>
                </c:pt>
                <c:pt idx="447">
                  <c:v>45.090100910591921</c:v>
                </c:pt>
                <c:pt idx="448">
                  <c:v>45.119866599983041</c:v>
                </c:pt>
                <c:pt idx="449">
                  <c:v>45.149584208324022</c:v>
                </c:pt>
                <c:pt idx="450">
                  <c:v>45.179253813281029</c:v>
                </c:pt>
                <c:pt idx="451">
                  <c:v>45.208875492394796</c:v>
                </c:pt>
                <c:pt idx="452">
                  <c:v>45.238449323080793</c:v>
                </c:pt>
                <c:pt idx="453">
                  <c:v>45.267975382629437</c:v>
                </c:pt>
                <c:pt idx="454">
                  <c:v>45.297453748206301</c:v>
                </c:pt>
                <c:pt idx="455">
                  <c:v>45.326884496852315</c:v>
                </c:pt>
                <c:pt idx="456">
                  <c:v>45.356267705483958</c:v>
                </c:pt>
                <c:pt idx="457">
                  <c:v>45.385603450893463</c:v>
                </c:pt>
                <c:pt idx="458">
                  <c:v>45.414891809749015</c:v>
                </c:pt>
                <c:pt idx="459">
                  <c:v>45.444132858594969</c:v>
                </c:pt>
                <c:pt idx="460">
                  <c:v>45.473326673852029</c:v>
                </c:pt>
                <c:pt idx="461">
                  <c:v>45.502473331817455</c:v>
                </c:pt>
                <c:pt idx="462">
                  <c:v>45.531572908665261</c:v>
                </c:pt>
                <c:pt idx="463">
                  <c:v>45.560625480446411</c:v>
                </c:pt>
                <c:pt idx="464">
                  <c:v>45.589631123089049</c:v>
                </c:pt>
                <c:pt idx="465">
                  <c:v>45.618589912398633</c:v>
                </c:pt>
                <c:pt idx="466">
                  <c:v>45.647501924058197</c:v>
                </c:pt>
                <c:pt idx="467">
                  <c:v>45.676367233628518</c:v>
                </c:pt>
                <c:pt idx="468">
                  <c:v>45.705185916548309</c:v>
                </c:pt>
                <c:pt idx="469">
                  <c:v>45.73395804813444</c:v>
                </c:pt>
                <c:pt idx="470">
                  <c:v>45.762683703582098</c:v>
                </c:pt>
                <c:pt idx="471">
                  <c:v>45.791362957965035</c:v>
                </c:pt>
                <c:pt idx="472">
                  <c:v>45.819995886235709</c:v>
                </c:pt>
                <c:pt idx="473">
                  <c:v>45.848582563225534</c:v>
                </c:pt>
                <c:pt idx="474">
                  <c:v>45.877123063645016</c:v>
                </c:pt>
                <c:pt idx="475">
                  <c:v>45.905617462083995</c:v>
                </c:pt>
                <c:pt idx="476">
                  <c:v>45.934065833011829</c:v>
                </c:pt>
                <c:pt idx="477">
                  <c:v>45.962468250777576</c:v>
                </c:pt>
                <c:pt idx="478">
                  <c:v>45.990824789610208</c:v>
                </c:pt>
                <c:pt idx="479">
                  <c:v>46.019135523618779</c:v>
                </c:pt>
                <c:pt idx="480">
                  <c:v>46.047400526792636</c:v>
                </c:pt>
                <c:pt idx="481">
                  <c:v>46.075619873001621</c:v>
                </c:pt>
                <c:pt idx="482">
                  <c:v>46.103793635996247</c:v>
                </c:pt>
                <c:pt idx="483">
                  <c:v>46.131921889407884</c:v>
                </c:pt>
                <c:pt idx="484">
                  <c:v>46.160004706748985</c:v>
                </c:pt>
                <c:pt idx="485">
                  <c:v>46.18804216141325</c:v>
                </c:pt>
                <c:pt idx="486">
                  <c:v>46.21603432667581</c:v>
                </c:pt>
                <c:pt idx="487">
                  <c:v>46.24398127569345</c:v>
                </c:pt>
                <c:pt idx="488">
                  <c:v>46.271883081504782</c:v>
                </c:pt>
                <c:pt idx="489">
                  <c:v>46.299739817030435</c:v>
                </c:pt>
                <c:pt idx="490">
                  <c:v>46.327551555073242</c:v>
                </c:pt>
                <c:pt idx="491">
                  <c:v>46.355318368318443</c:v>
                </c:pt>
                <c:pt idx="492">
                  <c:v>46.383040329333866</c:v>
                </c:pt>
                <c:pt idx="493">
                  <c:v>46.410717510570116</c:v>
                </c:pt>
                <c:pt idx="494">
                  <c:v>46.438349984360777</c:v>
                </c:pt>
                <c:pt idx="495">
                  <c:v>46.465937822922584</c:v>
                </c:pt>
                <c:pt idx="496">
                  <c:v>46.493481098355623</c:v>
                </c:pt>
                <c:pt idx="497">
                  <c:v>46.520979882643502</c:v>
                </c:pt>
                <c:pt idx="498">
                  <c:v>46.548434247653574</c:v>
                </c:pt>
                <c:pt idx="499">
                  <c:v>46.575844265137093</c:v>
                </c:pt>
                <c:pt idx="500">
                  <c:v>46.603210006729398</c:v>
                </c:pt>
                <c:pt idx="501">
                  <c:v>46.630531543950141</c:v>
                </c:pt>
                <c:pt idx="502">
                  <c:v>46.657808948203431</c:v>
                </c:pt>
                <c:pt idx="503">
                  <c:v>46.685042290778036</c:v>
                </c:pt>
                <c:pt idx="504">
                  <c:v>46.71223164284757</c:v>
                </c:pt>
                <c:pt idx="505">
                  <c:v>46.739377075470685</c:v>
                </c:pt>
                <c:pt idx="506">
                  <c:v>46.76647865959125</c:v>
                </c:pt>
                <c:pt idx="507">
                  <c:v>46.793536466038539</c:v>
                </c:pt>
                <c:pt idx="508">
                  <c:v>46.820550565527398</c:v>
                </c:pt>
                <c:pt idx="509">
                  <c:v>46.84752102865847</c:v>
                </c:pt>
                <c:pt idx="510">
                  <c:v>46.874447925918339</c:v>
                </c:pt>
                <c:pt idx="511">
                  <c:v>46.901331327679742</c:v>
                </c:pt>
                <c:pt idx="512">
                  <c:v>46.928171304201726</c:v>
                </c:pt>
                <c:pt idx="513">
                  <c:v>46.954967925629852</c:v>
                </c:pt>
                <c:pt idx="514">
                  <c:v>46.981721261996391</c:v>
                </c:pt>
                <c:pt idx="515">
                  <c:v>47.008431383220476</c:v>
                </c:pt>
                <c:pt idx="516">
                  <c:v>47.035098359108289</c:v>
                </c:pt>
                <c:pt idx="517">
                  <c:v>47.061722259353267</c:v>
                </c:pt>
                <c:pt idx="518">
                  <c:v>47.088303153536266</c:v>
                </c:pt>
                <c:pt idx="519">
                  <c:v>47.114841111125749</c:v>
                </c:pt>
                <c:pt idx="520">
                  <c:v>47.141336201477962</c:v>
                </c:pt>
                <c:pt idx="521">
                  <c:v>47.167788493837122</c:v>
                </c:pt>
                <c:pt idx="522">
                  <c:v>47.194198057335591</c:v>
                </c:pt>
                <c:pt idx="523">
                  <c:v>47.220564960994054</c:v>
                </c:pt>
                <c:pt idx="524">
                  <c:v>47.24688927372172</c:v>
                </c:pt>
                <c:pt idx="525">
                  <c:v>47.273171064316486</c:v>
                </c:pt>
                <c:pt idx="526">
                  <c:v>47.299410401465103</c:v>
                </c:pt>
                <c:pt idx="527">
                  <c:v>47.325607353743386</c:v>
                </c:pt>
                <c:pt idx="528">
                  <c:v>47.351761989616371</c:v>
                </c:pt>
                <c:pt idx="529">
                  <c:v>47.377874377438509</c:v>
                </c:pt>
                <c:pt idx="530">
                  <c:v>47.403944585453836</c:v>
                </c:pt>
                <c:pt idx="531">
                  <c:v>47.429972681796137</c:v>
                </c:pt>
                <c:pt idx="532">
                  <c:v>47.455958734489151</c:v>
                </c:pt>
                <c:pt idx="533">
                  <c:v>47.481902811446744</c:v>
                </c:pt>
                <c:pt idx="534">
                  <c:v>47.507804980473061</c:v>
                </c:pt>
                <c:pt idx="535">
                  <c:v>47.533665309262744</c:v>
                </c:pt>
                <c:pt idx="536">
                  <c:v>47.55948386540107</c:v>
                </c:pt>
                <c:pt idx="537">
                  <c:v>47.585260716364147</c:v>
                </c:pt>
                <c:pt idx="538">
                  <c:v>47.610995929519092</c:v>
                </c:pt>
                <c:pt idx="539">
                  <c:v>47.636689572124205</c:v>
                </c:pt>
                <c:pt idx="540">
                  <c:v>47.662341711329127</c:v>
                </c:pt>
                <c:pt idx="541">
                  <c:v>47.687952414175058</c:v>
                </c:pt>
                <c:pt idx="542">
                  <c:v>47.713521747594875</c:v>
                </c:pt>
                <c:pt idx="543">
                  <c:v>47.73904977841336</c:v>
                </c:pt>
                <c:pt idx="544">
                  <c:v>47.764536573347343</c:v>
                </c:pt>
                <c:pt idx="545">
                  <c:v>47.789982199005884</c:v>
                </c:pt>
                <c:pt idx="546">
                  <c:v>47.815386721890448</c:v>
                </c:pt>
                <c:pt idx="547">
                  <c:v>47.840750208395079</c:v>
                </c:pt>
                <c:pt idx="548">
                  <c:v>47.866072724806578</c:v>
                </c:pt>
                <c:pt idx="549">
                  <c:v>47.891354337304669</c:v>
                </c:pt>
                <c:pt idx="550">
                  <c:v>47.916595111962167</c:v>
                </c:pt>
                <c:pt idx="551">
                  <c:v>47.941795114745176</c:v>
                </c:pt>
                <c:pt idx="552">
                  <c:v>47.966954411513235</c:v>
                </c:pt>
                <c:pt idx="553">
                  <c:v>47.992073068019494</c:v>
                </c:pt>
                <c:pt idx="554">
                  <c:v>48.017151149910887</c:v>
                </c:pt>
                <c:pt idx="555">
                  <c:v>48.042188722728326</c:v>
                </c:pt>
                <c:pt idx="556">
                  <c:v>48.067185851906835</c:v>
                </c:pt>
                <c:pt idx="557">
                  <c:v>48.092142602775745</c:v>
                </c:pt>
                <c:pt idx="558">
                  <c:v>48.117059040558871</c:v>
                </c:pt>
                <c:pt idx="559">
                  <c:v>48.141935230374649</c:v>
                </c:pt>
                <c:pt idx="560">
                  <c:v>48.166771237236354</c:v>
                </c:pt>
                <c:pt idx="561">
                  <c:v>48.191567126052213</c:v>
                </c:pt>
                <c:pt idx="562">
                  <c:v>48.216322961625636</c:v>
                </c:pt>
                <c:pt idx="563">
                  <c:v>48.24103880865534</c:v>
                </c:pt>
                <c:pt idx="564">
                  <c:v>48.265714731735535</c:v>
                </c:pt>
                <c:pt idx="565">
                  <c:v>48.290350795356083</c:v>
                </c:pt>
                <c:pt idx="566">
                  <c:v>48.314947063902686</c:v>
                </c:pt>
                <c:pt idx="567">
                  <c:v>48.339503601657043</c:v>
                </c:pt>
                <c:pt idx="568">
                  <c:v>48.364020472797002</c:v>
                </c:pt>
                <c:pt idx="569">
                  <c:v>48.388497741396762</c:v>
                </c:pt>
                <c:pt idx="570">
                  <c:v>48.412935471427012</c:v>
                </c:pt>
                <c:pt idx="571">
                  <c:v>48.437333726755114</c:v>
                </c:pt>
                <c:pt idx="572">
                  <c:v>48.46169257114525</c:v>
                </c:pt>
                <c:pt idx="573">
                  <c:v>48.486012068258624</c:v>
                </c:pt>
                <c:pt idx="574">
                  <c:v>48.510292281653591</c:v>
                </c:pt>
                <c:pt idx="575">
                  <c:v>48.534533274785836</c:v>
                </c:pt>
                <c:pt idx="576">
                  <c:v>48.558735111008566</c:v>
                </c:pt>
                <c:pt idx="577">
                  <c:v>48.582897853572625</c:v>
                </c:pt>
                <c:pt idx="578">
                  <c:v>48.607021565626702</c:v>
                </c:pt>
                <c:pt idx="579">
                  <c:v>48.631106310217476</c:v>
                </c:pt>
                <c:pt idx="580">
                  <c:v>48.655152150289794</c:v>
                </c:pt>
                <c:pt idx="581">
                  <c:v>48.679159148686814</c:v>
                </c:pt>
                <c:pt idx="582">
                  <c:v>48.703127368150184</c:v>
                </c:pt>
                <c:pt idx="583">
                  <c:v>48.727056871320215</c:v>
                </c:pt>
                <c:pt idx="584">
                  <c:v>48.750947720736029</c:v>
                </c:pt>
                <c:pt idx="585">
                  <c:v>48.774799978835723</c:v>
                </c:pt>
                <c:pt idx="586">
                  <c:v>48.798613707956548</c:v>
                </c:pt>
                <c:pt idx="587">
                  <c:v>48.822388970335041</c:v>
                </c:pt>
                <c:pt idx="588">
                  <c:v>48.846125828107219</c:v>
                </c:pt>
                <c:pt idx="589">
                  <c:v>48.869824343308736</c:v>
                </c:pt>
                <c:pt idx="590">
                  <c:v>48.893484577875022</c:v>
                </c:pt>
                <c:pt idx="591">
                  <c:v>48.917106593641485</c:v>
                </c:pt>
                <c:pt idx="592">
                  <c:v>48.940690452343624</c:v>
                </c:pt>
                <c:pt idx="593">
                  <c:v>48.964236215617234</c:v>
                </c:pt>
                <c:pt idx="594">
                  <c:v>48.987743944998535</c:v>
                </c:pt>
                <c:pt idx="595">
                  <c:v>49.011213701924355</c:v>
                </c:pt>
                <c:pt idx="596">
                  <c:v>49.034645547732289</c:v>
                </c:pt>
                <c:pt idx="597">
                  <c:v>49.058039543660833</c:v>
                </c:pt>
                <c:pt idx="598">
                  <c:v>49.081395750849573</c:v>
                </c:pt>
                <c:pt idx="599">
                  <c:v>49.104714230339347</c:v>
                </c:pt>
                <c:pt idx="600">
                  <c:v>49.127995043072367</c:v>
                </c:pt>
                <c:pt idx="601">
                  <c:v>49.151238249892437</c:v>
                </c:pt>
                <c:pt idx="602">
                  <c:v>49.17444391154504</c:v>
                </c:pt>
                <c:pt idx="603">
                  <c:v>49.197612088677573</c:v>
                </c:pt>
                <c:pt idx="604">
                  <c:v>49.220742841839439</c:v>
                </c:pt>
                <c:pt idx="605">
                  <c:v>49.243836231482256</c:v>
                </c:pt>
                <c:pt idx="606">
                  <c:v>49.266892317959979</c:v>
                </c:pt>
                <c:pt idx="607">
                  <c:v>49.289911161529069</c:v>
                </c:pt>
                <c:pt idx="608">
                  <c:v>49.31289282234868</c:v>
                </c:pt>
                <c:pt idx="609">
                  <c:v>49.335837360480767</c:v>
                </c:pt>
                <c:pt idx="610">
                  <c:v>49.358744835890263</c:v>
                </c:pt>
                <c:pt idx="611">
                  <c:v>49.381615308445248</c:v>
                </c:pt>
                <c:pt idx="612">
                  <c:v>49.404448837917101</c:v>
                </c:pt>
                <c:pt idx="613">
                  <c:v>49.427245483980634</c:v>
                </c:pt>
                <c:pt idx="614">
                  <c:v>49.450005306214287</c:v>
                </c:pt>
                <c:pt idx="615">
                  <c:v>49.472728364100249</c:v>
                </c:pt>
                <c:pt idx="616">
                  <c:v>49.495414717024616</c:v>
                </c:pt>
                <c:pt idx="617">
                  <c:v>49.518064424277583</c:v>
                </c:pt>
                <c:pt idx="618">
                  <c:v>49.540677545053548</c:v>
                </c:pt>
                <c:pt idx="619">
                  <c:v>49.563254138451313</c:v>
                </c:pt>
                <c:pt idx="620">
                  <c:v>49.585794263474192</c:v>
                </c:pt>
                <c:pt idx="621">
                  <c:v>49.608297979030212</c:v>
                </c:pt>
                <c:pt idx="622">
                  <c:v>49.630765343932225</c:v>
                </c:pt>
                <c:pt idx="623">
                  <c:v>49.653196416898105</c:v>
                </c:pt>
                <c:pt idx="624">
                  <c:v>49.675591256550859</c:v>
                </c:pt>
                <c:pt idx="625">
                  <c:v>49.697949921418804</c:v>
                </c:pt>
                <c:pt idx="626">
                  <c:v>49.720272469935722</c:v>
                </c:pt>
                <c:pt idx="627">
                  <c:v>49.742558960440995</c:v>
                </c:pt>
                <c:pt idx="628">
                  <c:v>49.764809451179772</c:v>
                </c:pt>
                <c:pt idx="629">
                  <c:v>49.787024000303127</c:v>
                </c:pt>
                <c:pt idx="630">
                  <c:v>49.809202665868185</c:v>
                </c:pt>
                <c:pt idx="631">
                  <c:v>49.831345505838307</c:v>
                </c:pt>
                <c:pt idx="632">
                  <c:v>49.853452578083214</c:v>
                </c:pt>
                <c:pt idx="633">
                  <c:v>49.875523940379146</c:v>
                </c:pt>
                <c:pt idx="634">
                  <c:v>49.897559650409036</c:v>
                </c:pt>
                <c:pt idx="635">
                  <c:v>49.919559765762614</c:v>
                </c:pt>
                <c:pt idx="636">
                  <c:v>49.941524343936599</c:v>
                </c:pt>
                <c:pt idx="637">
                  <c:v>49.963453442334838</c:v>
                </c:pt>
                <c:pt idx="638">
                  <c:v>49.985347118268443</c:v>
                </c:pt>
                <c:pt idx="639">
                  <c:v>50.007205428955956</c:v>
                </c:pt>
                <c:pt idx="640">
                  <c:v>50.029028431523493</c:v>
                </c:pt>
                <c:pt idx="641">
                  <c:v>50.050816183004883</c:v>
                </c:pt>
                <c:pt idx="642">
                  <c:v>50.072568740341843</c:v>
                </c:pt>
                <c:pt idx="643">
                  <c:v>50.094286160384101</c:v>
                </c:pt>
                <c:pt idx="644">
                  <c:v>50.115968499889561</c:v>
                </c:pt>
                <c:pt idx="645">
                  <c:v>50.137615815524434</c:v>
                </c:pt>
                <c:pt idx="646">
                  <c:v>50.159228163863411</c:v>
                </c:pt>
                <c:pt idx="647">
                  <c:v>50.180805601389785</c:v>
                </c:pt>
                <c:pt idx="648">
                  <c:v>50.202348184495619</c:v>
                </c:pt>
                <c:pt idx="649">
                  <c:v>50.223855969481882</c:v>
                </c:pt>
                <c:pt idx="650">
                  <c:v>50.245329012558592</c:v>
                </c:pt>
                <c:pt idx="651">
                  <c:v>50.266767369844985</c:v>
                </c:pt>
                <c:pt idx="652">
                  <c:v>50.288171097369627</c:v>
                </c:pt>
                <c:pt idx="653">
                  <c:v>50.309540251070608</c:v>
                </c:pt>
                <c:pt idx="654">
                  <c:v>50.330874886795634</c:v>
                </c:pt>
                <c:pt idx="655">
                  <c:v>50.352175060302208</c:v>
                </c:pt>
                <c:pt idx="656">
                  <c:v>50.373440827257767</c:v>
                </c:pt>
                <c:pt idx="657">
                  <c:v>50.394672243239825</c:v>
                </c:pt>
                <c:pt idx="658">
                  <c:v>50.415869363736135</c:v>
                </c:pt>
                <c:pt idx="659">
                  <c:v>50.437032244144795</c:v>
                </c:pt>
                <c:pt idx="660">
                  <c:v>50.458160939774437</c:v>
                </c:pt>
                <c:pt idx="661">
                  <c:v>50.47925550584435</c:v>
                </c:pt>
                <c:pt idx="662">
                  <c:v>50.500315997484613</c:v>
                </c:pt>
                <c:pt idx="663">
                  <c:v>50.521342469736268</c:v>
                </c:pt>
                <c:pt idx="664">
                  <c:v>50.542334977551434</c:v>
                </c:pt>
                <c:pt idx="665">
                  <c:v>50.56329357579348</c:v>
                </c:pt>
                <c:pt idx="666">
                  <c:v>50.584218319237145</c:v>
                </c:pt>
                <c:pt idx="667">
                  <c:v>50.605109262568689</c:v>
                </c:pt>
                <c:pt idx="668">
                  <c:v>50.625966460386032</c:v>
                </c:pt>
                <c:pt idx="669">
                  <c:v>50.646789967198913</c:v>
                </c:pt>
                <c:pt idx="670">
                  <c:v>50.66757983742901</c:v>
                </c:pt>
                <c:pt idx="671">
                  <c:v>50.688336125410103</c:v>
                </c:pt>
                <c:pt idx="672">
                  <c:v>50.709058885388188</c:v>
                </c:pt>
                <c:pt idx="673">
                  <c:v>50.729748171521656</c:v>
                </c:pt>
                <c:pt idx="674">
                  <c:v>50.750404037881403</c:v>
                </c:pt>
                <c:pt idx="675">
                  <c:v>50.77102653845099</c:v>
                </c:pt>
                <c:pt idx="676">
                  <c:v>50.791615727126768</c:v>
                </c:pt>
                <c:pt idx="677">
                  <c:v>50.812171657718039</c:v>
                </c:pt>
                <c:pt idx="678">
                  <c:v>50.832694383947178</c:v>
                </c:pt>
                <c:pt idx="679">
                  <c:v>50.853183959449794</c:v>
                </c:pt>
                <c:pt idx="680">
                  <c:v>50.873640437774839</c:v>
                </c:pt>
                <c:pt idx="681">
                  <c:v>50.894063872384784</c:v>
                </c:pt>
                <c:pt idx="682">
                  <c:v>50.914454316655721</c:v>
                </c:pt>
                <c:pt idx="683">
                  <c:v>50.934811823877538</c:v>
                </c:pt>
                <c:pt idx="684">
                  <c:v>50.955136447254041</c:v>
                </c:pt>
                <c:pt idx="685">
                  <c:v>50.975428239903096</c:v>
                </c:pt>
                <c:pt idx="686">
                  <c:v>50.995687254856762</c:v>
                </c:pt>
                <c:pt idx="687">
                  <c:v>51.015913545061437</c:v>
                </c:pt>
                <c:pt idx="688">
                  <c:v>51.036107163377991</c:v>
                </c:pt>
                <c:pt idx="689">
                  <c:v>51.056268162581908</c:v>
                </c:pt>
                <c:pt idx="690">
                  <c:v>51.076396595363427</c:v>
                </c:pt>
                <c:pt idx="691">
                  <c:v>51.096492514327672</c:v>
                </c:pt>
                <c:pt idx="692">
                  <c:v>51.116555971994792</c:v>
                </c:pt>
                <c:pt idx="693">
                  <c:v>51.1365870208001</c:v>
                </c:pt>
                <c:pt idx="694">
                  <c:v>51.156585713094209</c:v>
                </c:pt>
                <c:pt idx="695">
                  <c:v>51.176552101143173</c:v>
                </c:pt>
                <c:pt idx="696">
                  <c:v>51.196486237128617</c:v>
                </c:pt>
                <c:pt idx="697">
                  <c:v>51.21638817314787</c:v>
                </c:pt>
                <c:pt idx="698">
                  <c:v>51.236257961214122</c:v>
                </c:pt>
                <c:pt idx="699">
                  <c:v>51.256095653256523</c:v>
                </c:pt>
                <c:pt idx="700">
                  <c:v>51.275901301120363</c:v>
                </c:pt>
                <c:pt idx="701">
                  <c:v>51.295674956567176</c:v>
                </c:pt>
                <c:pt idx="702">
                  <c:v>51.315416671274889</c:v>
                </c:pt>
                <c:pt idx="703">
                  <c:v>51.335126496837937</c:v>
                </c:pt>
                <c:pt idx="704">
                  <c:v>51.354804484767435</c:v>
                </c:pt>
                <c:pt idx="705">
                  <c:v>51.374450686491286</c:v>
                </c:pt>
                <c:pt idx="706">
                  <c:v>51.394065153354305</c:v>
                </c:pt>
                <c:pt idx="707">
                  <c:v>51.413647936618382</c:v>
                </c:pt>
                <c:pt idx="708">
                  <c:v>51.433199087462604</c:v>
                </c:pt>
                <c:pt idx="709">
                  <c:v>51.452718656983379</c:v>
                </c:pt>
                <c:pt idx="710">
                  <c:v>51.47220669619459</c:v>
                </c:pt>
                <c:pt idx="711">
                  <c:v>51.491663256027707</c:v>
                </c:pt>
                <c:pt idx="712">
                  <c:v>51.511088387331938</c:v>
                </c:pt>
                <c:pt idx="713">
                  <c:v>51.530482140874341</c:v>
                </c:pt>
                <c:pt idx="714">
                  <c:v>51.549844567339967</c:v>
                </c:pt>
                <c:pt idx="715">
                  <c:v>51.569175717332023</c:v>
                </c:pt>
                <c:pt idx="716">
                  <c:v>51.588475641371943</c:v>
                </c:pt>
                <c:pt idx="717">
                  <c:v>51.607744389899565</c:v>
                </c:pt>
                <c:pt idx="718">
                  <c:v>51.626982013273256</c:v>
                </c:pt>
                <c:pt idx="719">
                  <c:v>51.646188561770032</c:v>
                </c:pt>
                <c:pt idx="720">
                  <c:v>51.665364085585693</c:v>
                </c:pt>
                <c:pt idx="721">
                  <c:v>51.68450863483497</c:v>
                </c:pt>
                <c:pt idx="722">
                  <c:v>51.703622259551629</c:v>
                </c:pt>
                <c:pt idx="723">
                  <c:v>51.722705009688617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48352"/>
        <c:axId val="111346816"/>
      </c:scatterChart>
      <c:valAx>
        <c:axId val="111348352"/>
        <c:scaling>
          <c:orientation val="minMax"/>
        </c:scaling>
        <c:delete val="0"/>
        <c:axPos val="b"/>
        <c:numFmt formatCode="0&quot; h&quot;" sourceLinked="0"/>
        <c:majorTickMark val="out"/>
        <c:minorTickMark val="none"/>
        <c:tickLblPos val="nextTo"/>
        <c:crossAx val="111346816"/>
        <c:crosses val="autoZero"/>
        <c:crossBetween val="midCat"/>
      </c:valAx>
      <c:valAx>
        <c:axId val="111346816"/>
        <c:scaling>
          <c:orientation val="minMax"/>
        </c:scaling>
        <c:delete val="0"/>
        <c:axPos val="l"/>
        <c:majorGridlines/>
        <c:numFmt formatCode="0&quot; °C&quot;" sourceLinked="0"/>
        <c:majorTickMark val="out"/>
        <c:minorTickMark val="none"/>
        <c:tickLblPos val="nextTo"/>
        <c:crossAx val="111348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295274</xdr:colOff>
      <xdr:row>4</xdr:row>
      <xdr:rowOff>28575</xdr:rowOff>
    </xdr:from>
    <xdr:to>
      <xdr:col>10</xdr:col>
      <xdr:colOff>1238250</xdr:colOff>
      <xdr:row>20</xdr:row>
      <xdr:rowOff>9526</xdr:rowOff>
    </xdr:to>
    <xdr:graphicFrame macro="">
      <xdr:nvGraphicFramePr>
        <xdr:cNvPr id="16" name="Graphique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58"/>
  <sheetViews>
    <sheetView tabSelected="1" workbookViewId="0">
      <selection activeCell="D6" sqref="D6"/>
    </sheetView>
  </sheetViews>
  <sheetFormatPr baseColWidth="10" defaultColWidth="9.140625" defaultRowHeight="15" x14ac:dyDescent="0.25"/>
  <cols>
    <col min="3" max="3" width="24.42578125" bestFit="1" customWidth="1"/>
    <col min="4" max="4" width="12" bestFit="1" customWidth="1"/>
    <col min="5" max="5" width="13" bestFit="1" customWidth="1"/>
    <col min="6" max="6" width="12.28515625" bestFit="1" customWidth="1"/>
    <col min="7" max="7" width="13" bestFit="1" customWidth="1"/>
    <col min="8" max="8" width="15" bestFit="1" customWidth="1"/>
    <col min="9" max="9" width="9.140625" bestFit="1" customWidth="1"/>
    <col min="10" max="10" width="21.5703125" bestFit="1" customWidth="1"/>
    <col min="11" max="12" width="25.140625" bestFit="1" customWidth="1"/>
    <col min="13" max="13" width="18.85546875" bestFit="1" customWidth="1"/>
  </cols>
  <sheetData>
    <row r="1" spans="1:26" ht="1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.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 t="s">
        <v>41</v>
      </c>
      <c r="D5" s="6">
        <v>1.5</v>
      </c>
      <c r="E5" s="4" t="s">
        <v>5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6" x14ac:dyDescent="0.25">
      <c r="A6" s="4"/>
      <c r="B6" s="4"/>
      <c r="C6" s="4" t="s">
        <v>42</v>
      </c>
      <c r="D6" s="6">
        <v>0.05</v>
      </c>
      <c r="E6" s="4" t="s">
        <v>6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6" x14ac:dyDescent="0.25">
      <c r="A7" s="4"/>
      <c r="B7" s="4"/>
      <c r="C7" s="4" t="s">
        <v>2</v>
      </c>
      <c r="D7" s="4">
        <f>D5*D6</f>
        <v>7.5000000000000011E-2</v>
      </c>
      <c r="E7" s="4" t="s">
        <v>7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6" x14ac:dyDescent="0.25">
      <c r="A8" s="4"/>
      <c r="B8" s="4"/>
      <c r="C8" s="4" t="s">
        <v>3</v>
      </c>
      <c r="D8" s="4">
        <f>(D6/2)^2*PI()*D5</f>
        <v>2.9452431127404313E-3</v>
      </c>
      <c r="E8" s="4" t="s">
        <v>4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6" x14ac:dyDescent="0.25">
      <c r="A9" s="4"/>
      <c r="B9" s="4"/>
      <c r="C9" s="4"/>
      <c r="D9" s="4">
        <f>D8*1000</f>
        <v>2.9452431127404313</v>
      </c>
      <c r="E9" s="4" t="s">
        <v>1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6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6" x14ac:dyDescent="0.25">
      <c r="A11" s="4"/>
      <c r="B11" s="4"/>
      <c r="C11" s="4" t="s">
        <v>8</v>
      </c>
      <c r="D11" s="6">
        <v>34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6" x14ac:dyDescent="0.25">
      <c r="A12" s="4"/>
      <c r="B12" s="4"/>
      <c r="C12" s="4" t="s">
        <v>2</v>
      </c>
      <c r="D12" s="4">
        <f>D7*D11</f>
        <v>2.5500000000000003</v>
      </c>
      <c r="E12" s="4" t="s">
        <v>7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6" x14ac:dyDescent="0.25">
      <c r="A13" s="4"/>
      <c r="B13" s="4"/>
      <c r="C13" s="4" t="s">
        <v>3</v>
      </c>
      <c r="D13" s="4">
        <f>D8*D11</f>
        <v>0.10013826583317466</v>
      </c>
      <c r="E13" s="4" t="s">
        <v>4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6" x14ac:dyDescent="0.25">
      <c r="A14" s="4"/>
      <c r="B14" s="4"/>
      <c r="C14" s="4"/>
      <c r="D14" s="4">
        <f>D9*D11</f>
        <v>100.13826583317466</v>
      </c>
      <c r="E14" s="4" t="s">
        <v>1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6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6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7" x14ac:dyDescent="0.25">
      <c r="A17" s="4"/>
      <c r="B17" s="4"/>
      <c r="C17" s="4" t="s">
        <v>9</v>
      </c>
      <c r="D17" s="6">
        <v>3.5</v>
      </c>
      <c r="E17" s="4" t="s">
        <v>7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7" x14ac:dyDescent="0.25">
      <c r="A18" s="4"/>
      <c r="B18" s="4"/>
      <c r="C18" s="4" t="s">
        <v>10</v>
      </c>
      <c r="D18" s="4">
        <f>D12</f>
        <v>2.5500000000000003</v>
      </c>
      <c r="E18" s="4" t="s">
        <v>7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7" x14ac:dyDescent="0.25">
      <c r="A20" s="4"/>
      <c r="B20" s="4"/>
      <c r="C20" s="4" t="s">
        <v>11</v>
      </c>
      <c r="D20" s="7">
        <v>0.9</v>
      </c>
      <c r="E20" s="4"/>
      <c r="F20" s="4"/>
      <c r="G20" s="4"/>
      <c r="H20" s="5" t="s">
        <v>30</v>
      </c>
      <c r="I20" s="1">
        <v>4000</v>
      </c>
      <c r="J20" s="4" t="s">
        <v>31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7" x14ac:dyDescent="0.25">
      <c r="A21" s="4"/>
      <c r="B21" s="4"/>
      <c r="C21" s="4" t="s">
        <v>12</v>
      </c>
      <c r="D21" s="6">
        <v>5</v>
      </c>
      <c r="E21" s="4" t="s">
        <v>13</v>
      </c>
      <c r="F21" s="4"/>
      <c r="G21" s="4"/>
      <c r="H21" s="4" t="s">
        <v>37</v>
      </c>
      <c r="I21" s="6">
        <v>30</v>
      </c>
      <c r="J21" s="4" t="s">
        <v>20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7" x14ac:dyDescent="0.25">
      <c r="A22" s="4"/>
      <c r="B22" s="4"/>
      <c r="C22" s="4" t="s">
        <v>15</v>
      </c>
      <c r="D22" s="6">
        <v>0.04</v>
      </c>
      <c r="E22" s="4" t="s">
        <v>17</v>
      </c>
      <c r="F22" s="4"/>
      <c r="G22" s="4"/>
      <c r="H22" s="4" t="s">
        <v>39</v>
      </c>
      <c r="I22" s="6">
        <v>1</v>
      </c>
      <c r="J22" s="4" t="s">
        <v>38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7" x14ac:dyDescent="0.25">
      <c r="A23" s="4"/>
      <c r="B23" s="4"/>
      <c r="C23" s="4" t="s">
        <v>16</v>
      </c>
      <c r="D23" s="6">
        <v>0.05</v>
      </c>
      <c r="E23" s="4" t="s">
        <v>6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7" x14ac:dyDescent="0.25">
      <c r="A24" s="4"/>
      <c r="B24" s="4"/>
      <c r="C24" s="4" t="s">
        <v>14</v>
      </c>
      <c r="D24" s="4">
        <f>D22/D23</f>
        <v>0.79999999999999993</v>
      </c>
      <c r="E24" s="4" t="s">
        <v>13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x14ac:dyDescent="0.25">
      <c r="A27" s="4"/>
      <c r="B27" s="4"/>
      <c r="C27" s="4" t="s">
        <v>18</v>
      </c>
      <c r="D27" s="6">
        <v>300</v>
      </c>
      <c r="E27" s="4" t="s">
        <v>19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x14ac:dyDescent="0.25">
      <c r="A28" s="4"/>
      <c r="B28" s="4"/>
      <c r="C28" s="4" t="s">
        <v>28</v>
      </c>
      <c r="D28" s="6">
        <v>15</v>
      </c>
      <c r="E28" s="4" t="s">
        <v>20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x14ac:dyDescent="0.25">
      <c r="A29" s="4"/>
      <c r="B29" s="4"/>
      <c r="C29" s="4" t="s">
        <v>33</v>
      </c>
      <c r="D29" s="7">
        <v>0.9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x14ac:dyDescent="0.25">
      <c r="A30" s="4"/>
      <c r="B30" s="4"/>
      <c r="C30" s="4" t="s">
        <v>24</v>
      </c>
      <c r="D30" s="7">
        <v>0.8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x14ac:dyDescent="0.25">
      <c r="A31" s="4"/>
      <c r="B31" s="4"/>
      <c r="C31" s="4" t="s">
        <v>25</v>
      </c>
      <c r="D31" s="7">
        <v>0.8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2:13" s="2" customFormat="1" x14ac:dyDescent="0.25"/>
    <row r="34" spans="2:13" s="2" customFormat="1" x14ac:dyDescent="0.25">
      <c r="B34" s="3" t="s">
        <v>40</v>
      </c>
      <c r="C34" s="3" t="s">
        <v>21</v>
      </c>
      <c r="D34" s="3" t="s">
        <v>0</v>
      </c>
      <c r="E34" s="3" t="s">
        <v>32</v>
      </c>
      <c r="F34" s="3" t="s">
        <v>22</v>
      </c>
      <c r="G34" s="3" t="s">
        <v>23</v>
      </c>
      <c r="H34" s="3" t="s">
        <v>26</v>
      </c>
      <c r="I34" s="3" t="s">
        <v>27</v>
      </c>
      <c r="J34" s="3" t="s">
        <v>36</v>
      </c>
      <c r="K34" s="3" t="s">
        <v>34</v>
      </c>
      <c r="L34" s="3" t="s">
        <v>35</v>
      </c>
      <c r="M34" s="3" t="s">
        <v>29</v>
      </c>
    </row>
    <row r="35" spans="2:13" s="2" customFormat="1" x14ac:dyDescent="0.25">
      <c r="B35" s="2">
        <f>C35/60</f>
        <v>0</v>
      </c>
      <c r="C35" s="2">
        <v>0</v>
      </c>
      <c r="D35" s="2">
        <f>t_init</f>
        <v>15</v>
      </c>
      <c r="E35" s="2">
        <f>D35</f>
        <v>15</v>
      </c>
      <c r="F35" s="2">
        <f>P_sol*E_orientation*T_vitre*S_tubes*abs_tubes</f>
        <v>495.72000000000008</v>
      </c>
      <c r="G35" s="2">
        <f>P_sol*E_orientation*T_vitre*(s_tot-S_tubes)*abs_fond</f>
        <v>184.67999999999995</v>
      </c>
      <c r="H35" s="2">
        <f>(F35*60*pas_calc)</f>
        <v>29743.200000000004</v>
      </c>
      <c r="I35" s="2">
        <f>G35*60*pas_calc</f>
        <v>11080.799999999997</v>
      </c>
      <c r="J35" s="2">
        <f>(E35-t_ext)*((U_vitre*s_tot)+(U_fond*s_tot))*60*pas_calc</f>
        <v>-18270</v>
      </c>
      <c r="K35" s="2">
        <f>(I35-J35-L35)/mcp_capteur</f>
        <v>7.337699999999999</v>
      </c>
      <c r="L35" s="2">
        <f>S_tubes*10*(E35-D35)*60*pas_calc</f>
        <v>0</v>
      </c>
      <c r="M35" s="2">
        <f>(H35+L35)/(4180*V_tubes)</f>
        <v>7.1057732295650433E-2</v>
      </c>
    </row>
    <row r="36" spans="2:13" s="2" customFormat="1" x14ac:dyDescent="0.25">
      <c r="B36" s="2">
        <f t="shared" ref="B36:B99" si="0">C36/60</f>
        <v>1.6666666666666666E-2</v>
      </c>
      <c r="C36" s="2">
        <f>C35+pas_calc</f>
        <v>1</v>
      </c>
      <c r="D36" s="2">
        <f>D35+M35</f>
        <v>15.07105773229565</v>
      </c>
      <c r="E36" s="2">
        <f>E35+K35</f>
        <v>22.337699999999998</v>
      </c>
      <c r="F36" s="2">
        <f>P_sol*E_orientation*T_vitre*S_tubes*abs_tubes</f>
        <v>495.72000000000008</v>
      </c>
      <c r="G36" s="2">
        <f>P_sol*E_orientation*T_vitre*(s_tot-S_tubes)*abs_fond</f>
        <v>184.67999999999995</v>
      </c>
      <c r="H36" s="2">
        <f>(F36*60*pas_calc)</f>
        <v>29743.200000000004</v>
      </c>
      <c r="I36" s="2">
        <f>G36*60*pas_calc</f>
        <v>11080.799999999997</v>
      </c>
      <c r="J36" s="2">
        <f>(E36-t_ext)*((U_vitre*s_tot)+(U_fond*s_tot))*60*pas_calc</f>
        <v>-9332.6814000000013</v>
      </c>
      <c r="K36" s="2">
        <f>(I36-J36-L36)/mcp_capteur</f>
        <v>2.3238796826030854</v>
      </c>
      <c r="L36" s="2">
        <f>S_tubes*10*(E36-D36)*60*pas_calc</f>
        <v>11117.962669587656</v>
      </c>
      <c r="M36" s="2">
        <f>(H36+L36)/(4180*V_tubes)</f>
        <v>9.7619003949292085E-2</v>
      </c>
    </row>
    <row r="37" spans="2:13" s="2" customFormat="1" x14ac:dyDescent="0.25">
      <c r="B37" s="2">
        <f t="shared" si="0"/>
        <v>3.3333333333333333E-2</v>
      </c>
      <c r="C37" s="2">
        <f>C36+pas_calc</f>
        <v>2</v>
      </c>
      <c r="D37" s="2">
        <f t="shared" ref="D37:D100" si="1">D36+M36</f>
        <v>15.168676736244942</v>
      </c>
      <c r="E37" s="2">
        <f t="shared" ref="E37:E100" si="2">E36+K36</f>
        <v>24.661579682603083</v>
      </c>
      <c r="F37" s="2">
        <f>P_sol*E_orientation*T_vitre*S_tubes*abs_tubes</f>
        <v>495.72000000000008</v>
      </c>
      <c r="G37" s="2">
        <f>P_sol*E_orientation*T_vitre*(s_tot-S_tubes)*abs_fond</f>
        <v>184.67999999999995</v>
      </c>
      <c r="H37" s="2">
        <f>(F37*60*pas_calc)</f>
        <v>29743.200000000004</v>
      </c>
      <c r="I37" s="2">
        <f>G37*60*pas_calc</f>
        <v>11080.799999999997</v>
      </c>
      <c r="J37" s="2">
        <f>(E37-t_ext)*((U_vitre*s_tot)+(U_fond*s_tot))*60*pas_calc</f>
        <v>-6502.1959465894452</v>
      </c>
      <c r="K37" s="2">
        <f>(I37-J37-L37)/mcp_capteur</f>
        <v>0.76471360966537127</v>
      </c>
      <c r="L37" s="2">
        <f>S_tubes*10*(E37-D37)*60*pas_calc</f>
        <v>14524.141507927958</v>
      </c>
      <c r="M37" s="2">
        <f>(H37+L37)/(4180*V_tubes)</f>
        <v>0.10575650576637616</v>
      </c>
    </row>
    <row r="38" spans="2:13" s="2" customFormat="1" x14ac:dyDescent="0.25">
      <c r="B38" s="2">
        <f t="shared" si="0"/>
        <v>0.05</v>
      </c>
      <c r="C38" s="2">
        <f>C37+pas_calc</f>
        <v>3</v>
      </c>
      <c r="D38" s="2">
        <f t="shared" si="1"/>
        <v>15.274433242011318</v>
      </c>
      <c r="E38" s="2">
        <f t="shared" si="2"/>
        <v>25.426293292268454</v>
      </c>
      <c r="F38" s="2">
        <f>P_sol*E_orientation*T_vitre*S_tubes*abs_tubes</f>
        <v>495.72000000000008</v>
      </c>
      <c r="G38" s="2">
        <f>P_sol*E_orientation*T_vitre*(s_tot-S_tubes)*abs_fond</f>
        <v>184.67999999999995</v>
      </c>
      <c r="H38" s="2">
        <f>(F38*60*pas_calc)</f>
        <v>29743.200000000004</v>
      </c>
      <c r="I38" s="2">
        <f>G38*60*pas_calc</f>
        <v>11080.799999999997</v>
      </c>
      <c r="J38" s="2">
        <f>(E38-t_ext)*((U_vitre*s_tot)+(U_fond*s_tot))*60*pas_calc</f>
        <v>-5570.774770017023</v>
      </c>
      <c r="K38" s="2">
        <f>(I38-J38-L38)/mcp_capteur</f>
        <v>0.27980722328090041</v>
      </c>
      <c r="L38" s="2">
        <f>S_tubes*10*(E38-D38)*60*pas_calc</f>
        <v>15532.34587689342</v>
      </c>
      <c r="M38" s="2">
        <f>(H38+L38)/(4180*V_tubes)</f>
        <v>0.10816514761221832</v>
      </c>
    </row>
    <row r="39" spans="2:13" s="2" customFormat="1" x14ac:dyDescent="0.25">
      <c r="B39" s="2">
        <f t="shared" si="0"/>
        <v>6.6666666666666666E-2</v>
      </c>
      <c r="C39" s="2">
        <f>C38+pas_calc</f>
        <v>4</v>
      </c>
      <c r="D39" s="2">
        <f t="shared" si="1"/>
        <v>15.382598389623537</v>
      </c>
      <c r="E39" s="2">
        <f t="shared" si="2"/>
        <v>25.706100515549355</v>
      </c>
      <c r="F39" s="2">
        <f>P_sol*E_orientation*T_vitre*S_tubes*abs_tubes</f>
        <v>495.72000000000008</v>
      </c>
      <c r="G39" s="2">
        <f>P_sol*E_orientation*T_vitre*(s_tot-S_tubes)*abs_fond</f>
        <v>184.67999999999995</v>
      </c>
      <c r="H39" s="2">
        <f>(F39*60*pas_calc)</f>
        <v>29743.200000000004</v>
      </c>
      <c r="I39" s="2">
        <f>G39*60*pas_calc</f>
        <v>11080.799999999997</v>
      </c>
      <c r="J39" s="2">
        <f>(E39-t_ext)*((U_vitre*s_tot)+(U_fond*s_tot))*60*pas_calc</f>
        <v>-5229.9695720608852</v>
      </c>
      <c r="K39" s="2">
        <f>(I39-J39-L39)/mcp_capteur</f>
        <v>0.12895282984859385</v>
      </c>
      <c r="L39" s="2">
        <f>S_tubes*10*(E39-D39)*60*pas_calc</f>
        <v>15794.958252666507</v>
      </c>
      <c r="M39" s="2">
        <f>(H39+L39)/(4180*V_tubes)</f>
        <v>0.10879253941589813</v>
      </c>
    </row>
    <row r="40" spans="2:13" s="2" customFormat="1" x14ac:dyDescent="0.25">
      <c r="B40" s="2">
        <f t="shared" si="0"/>
        <v>8.3333333333333329E-2</v>
      </c>
      <c r="C40" s="2">
        <f>C39+pas_calc</f>
        <v>5</v>
      </c>
      <c r="D40" s="2">
        <f t="shared" si="1"/>
        <v>15.491390929039435</v>
      </c>
      <c r="E40" s="2">
        <f t="shared" si="2"/>
        <v>25.835053345397949</v>
      </c>
      <c r="F40" s="2">
        <f>P_sol*E_orientation*T_vitre*S_tubes*abs_tubes</f>
        <v>495.72000000000008</v>
      </c>
      <c r="G40" s="2">
        <f>P_sol*E_orientation*T_vitre*(s_tot-S_tubes)*abs_fond</f>
        <v>184.67999999999995</v>
      </c>
      <c r="H40" s="2">
        <f>(F40*60*pas_calc)</f>
        <v>29743.200000000004</v>
      </c>
      <c r="I40" s="2">
        <f>G40*60*pas_calc</f>
        <v>11080.799999999997</v>
      </c>
      <c r="J40" s="2">
        <f>(E40-t_ext)*((U_vitre*s_tot)+(U_fond*s_tot))*60*pas_calc</f>
        <v>-5072.9050253052983</v>
      </c>
      <c r="K40" s="2">
        <f>(I40-J40-L40)/mcp_capteur</f>
        <v>8.1975382069191707E-2</v>
      </c>
      <c r="L40" s="2">
        <f>S_tubes*10*(E40-D40)*60*pas_calc</f>
        <v>15825.803497028528</v>
      </c>
      <c r="M40" s="2">
        <f>(H40+L40)/(4180*V_tubes)</f>
        <v>0.10886622997765578</v>
      </c>
    </row>
    <row r="41" spans="2:13" s="2" customFormat="1" x14ac:dyDescent="0.25">
      <c r="B41" s="2">
        <f t="shared" si="0"/>
        <v>0.1</v>
      </c>
      <c r="C41" s="2">
        <f>C40+pas_calc</f>
        <v>6</v>
      </c>
      <c r="D41" s="2">
        <f t="shared" si="1"/>
        <v>15.60025715901709</v>
      </c>
      <c r="E41" s="2">
        <f t="shared" si="2"/>
        <v>25.917028727467141</v>
      </c>
      <c r="F41" s="2">
        <f>P_sol*E_orientation*T_vitre*S_tubes*abs_tubes</f>
        <v>495.72000000000008</v>
      </c>
      <c r="G41" s="2">
        <f>P_sol*E_orientation*T_vitre*(s_tot-S_tubes)*abs_fond</f>
        <v>184.67999999999995</v>
      </c>
      <c r="H41" s="2">
        <f>(F41*60*pas_calc)</f>
        <v>29743.200000000004</v>
      </c>
      <c r="I41" s="2">
        <f>G41*60*pas_calc</f>
        <v>11080.799999999997</v>
      </c>
      <c r="J41" s="2">
        <f>(E41-t_ext)*((U_vitre*s_tot)+(U_fond*s_tot))*60*pas_calc</f>
        <v>-4973.0590099450228</v>
      </c>
      <c r="K41" s="2">
        <f>(I41-J41-L41)/mcp_capteur</f>
        <v>6.7299627554109523E-2</v>
      </c>
      <c r="L41" s="2">
        <f>S_tubes*10*(E41-D41)*60*pas_calc</f>
        <v>15784.660499728581</v>
      </c>
      <c r="M41" s="2">
        <f>(H41+L41)/(4180*V_tubes)</f>
        <v>0.1087679376591433</v>
      </c>
    </row>
    <row r="42" spans="2:13" s="2" customFormat="1" x14ac:dyDescent="0.25">
      <c r="B42" s="2">
        <f t="shared" si="0"/>
        <v>0.11666666666666667</v>
      </c>
      <c r="C42" s="2">
        <f>C41+pas_calc</f>
        <v>7</v>
      </c>
      <c r="D42" s="2">
        <f t="shared" si="1"/>
        <v>15.709025096676234</v>
      </c>
      <c r="E42" s="2">
        <f t="shared" si="2"/>
        <v>25.984328355021251</v>
      </c>
      <c r="F42" s="2">
        <f>P_sol*E_orientation*T_vitre*S_tubes*abs_tubes</f>
        <v>495.72000000000008</v>
      </c>
      <c r="G42" s="2">
        <f>P_sol*E_orientation*T_vitre*(s_tot-S_tubes)*abs_fond</f>
        <v>184.67999999999995</v>
      </c>
      <c r="H42" s="2">
        <f>(F42*60*pas_calc)</f>
        <v>29743.200000000004</v>
      </c>
      <c r="I42" s="2">
        <f>G42*60*pas_calc</f>
        <v>11080.799999999997</v>
      </c>
      <c r="J42" s="2">
        <f>(E42-t_ext)*((U_vitre*s_tot)+(U_fond*s_tot))*60*pas_calc</f>
        <v>-4891.0880635841168</v>
      </c>
      <c r="K42" s="2">
        <f>(I42-J42-L42)/mcp_capteur</f>
        <v>6.2668519579058737E-2</v>
      </c>
      <c r="L42" s="2">
        <f>S_tubes*10*(E42-D42)*60*pas_calc</f>
        <v>15721.213985267879</v>
      </c>
      <c r="M42" s="2">
        <f>(H42+L42)/(4180*V_tubes)</f>
        <v>0.10861636131767229</v>
      </c>
    </row>
    <row r="43" spans="2:13" s="2" customFormat="1" x14ac:dyDescent="0.25">
      <c r="B43" s="2">
        <f t="shared" si="0"/>
        <v>0.13333333333333333</v>
      </c>
      <c r="C43" s="2">
        <f>C42+pas_calc</f>
        <v>8</v>
      </c>
      <c r="D43" s="2">
        <f t="shared" si="1"/>
        <v>15.817641457993906</v>
      </c>
      <c r="E43" s="2">
        <f t="shared" si="2"/>
        <v>26.04699687460031</v>
      </c>
      <c r="F43" s="2">
        <f>P_sol*E_orientation*T_vitre*S_tubes*abs_tubes</f>
        <v>495.72000000000008</v>
      </c>
      <c r="G43" s="2">
        <f>P_sol*E_orientation*T_vitre*(s_tot-S_tubes)*abs_fond</f>
        <v>184.67999999999995</v>
      </c>
      <c r="H43" s="2">
        <f>(F43*60*pas_calc)</f>
        <v>29743.200000000004</v>
      </c>
      <c r="I43" s="2">
        <f>G43*60*pas_calc</f>
        <v>11080.799999999997</v>
      </c>
      <c r="J43" s="2">
        <f>(E43-t_ext)*((U_vitre*s_tot)+(U_fond*s_tot))*60*pas_calc</f>
        <v>-4814.7578067368222</v>
      </c>
      <c r="K43" s="2">
        <f>(I43-J43-L43)/mcp_capteur</f>
        <v>6.1161004832254548E-2</v>
      </c>
      <c r="L43" s="2">
        <f>S_tubes*10*(E43-D43)*60*pas_calc</f>
        <v>15650.913787407801</v>
      </c>
      <c r="M43" s="2">
        <f>(H43+L43)/(4180*V_tubes)</f>
        <v>0.10844841124371007</v>
      </c>
    </row>
    <row r="44" spans="2:13" s="2" customFormat="1" x14ac:dyDescent="0.25">
      <c r="B44" s="2">
        <f t="shared" si="0"/>
        <v>0.15</v>
      </c>
      <c r="C44" s="2">
        <f>C43+pas_calc</f>
        <v>9</v>
      </c>
      <c r="D44" s="2">
        <f t="shared" si="1"/>
        <v>15.926089869237616</v>
      </c>
      <c r="E44" s="2">
        <f t="shared" si="2"/>
        <v>26.108157879432564</v>
      </c>
      <c r="F44" s="2">
        <f>P_sol*E_orientation*T_vitre*S_tubes*abs_tubes</f>
        <v>495.72000000000008</v>
      </c>
      <c r="G44" s="2">
        <f>P_sol*E_orientation*T_vitre*(s_tot-S_tubes)*abs_fond</f>
        <v>184.67999999999995</v>
      </c>
      <c r="H44" s="2">
        <f>(F44*60*pas_calc)</f>
        <v>29743.200000000004</v>
      </c>
      <c r="I44" s="2">
        <f>G44*60*pas_calc</f>
        <v>11080.799999999997</v>
      </c>
      <c r="J44" s="2">
        <f>(E44-t_ext)*((U_vitre*s_tot)+(U_fond*s_tot))*60*pas_calc</f>
        <v>-4740.2637028511363</v>
      </c>
      <c r="K44" s="2">
        <f>(I44-J44-L44)/mcp_capteur</f>
        <v>6.062491181321502E-2</v>
      </c>
      <c r="L44" s="2">
        <f>S_tubes*10*(E44-D44)*60*pas_calc</f>
        <v>15578.564055598274</v>
      </c>
      <c r="M44" s="2">
        <f>(H44+L44)/(4180*V_tubes)</f>
        <v>0.1082755647485588</v>
      </c>
    </row>
    <row r="45" spans="2:13" s="2" customFormat="1" x14ac:dyDescent="0.25">
      <c r="B45" s="2">
        <f t="shared" si="0"/>
        <v>0.16666666666666666</v>
      </c>
      <c r="C45" s="2">
        <f>C44+pas_calc</f>
        <v>10</v>
      </c>
      <c r="D45" s="2">
        <f t="shared" si="1"/>
        <v>16.034365433986174</v>
      </c>
      <c r="E45" s="2">
        <f t="shared" si="2"/>
        <v>26.168782791245778</v>
      </c>
      <c r="F45" s="2">
        <f>P_sol*E_orientation*T_vitre*S_tubes*abs_tubes</f>
        <v>495.72000000000008</v>
      </c>
      <c r="G45" s="2">
        <f>P_sol*E_orientation*T_vitre*(s_tot-S_tubes)*abs_fond</f>
        <v>184.67999999999995</v>
      </c>
      <c r="H45" s="2">
        <f>(F45*60*pas_calc)</f>
        <v>29743.200000000004</v>
      </c>
      <c r="I45" s="2">
        <f>G45*60*pas_calc</f>
        <v>11080.799999999997</v>
      </c>
      <c r="J45" s="2">
        <f>(E45-t_ext)*((U_vitre*s_tot)+(U_fond*s_tot))*60*pas_calc</f>
        <v>-4666.422560262642</v>
      </c>
      <c r="K45" s="2">
        <f>(I45-J45-L45)/mcp_capteur</f>
        <v>6.0391000913860356E-2</v>
      </c>
      <c r="L45" s="2">
        <f>S_tubes*10*(E45-D45)*60*pas_calc</f>
        <v>15505.658556607197</v>
      </c>
      <c r="M45" s="2">
        <f>(H45+L45)/(4180*V_tubes)</f>
        <v>0.10810139050267439</v>
      </c>
    </row>
    <row r="46" spans="2:13" s="2" customFormat="1" x14ac:dyDescent="0.25">
      <c r="B46" s="2">
        <f t="shared" si="0"/>
        <v>0.18333333333333332</v>
      </c>
      <c r="C46" s="2">
        <f>C45+pas_calc</f>
        <v>11</v>
      </c>
      <c r="D46" s="2">
        <f t="shared" si="1"/>
        <v>16.142466824488849</v>
      </c>
      <c r="E46" s="2">
        <f t="shared" si="2"/>
        <v>26.229173792159639</v>
      </c>
      <c r="F46" s="2">
        <f>P_sol*E_orientation*T_vitre*S_tubes*abs_tubes</f>
        <v>495.72000000000008</v>
      </c>
      <c r="G46" s="2">
        <f>P_sol*E_orientation*T_vitre*(s_tot-S_tubes)*abs_fond</f>
        <v>184.67999999999995</v>
      </c>
      <c r="H46" s="2">
        <f>(F46*60*pas_calc)</f>
        <v>29743.200000000004</v>
      </c>
      <c r="I46" s="2">
        <f>G46*60*pas_calc</f>
        <v>11080.799999999997</v>
      </c>
      <c r="J46" s="2">
        <f>(E46-t_ext)*((U_vitre*s_tot)+(U_fond*s_tot))*60*pas_calc</f>
        <v>-4592.8663211495605</v>
      </c>
      <c r="K46" s="2">
        <f>(I46-J46-L46)/mcp_capteur</f>
        <v>6.0251165153311831E-2</v>
      </c>
      <c r="L46" s="2">
        <f>S_tubes*10*(E46-D46)*60*pas_calc</f>
        <v>15432.661660536311</v>
      </c>
      <c r="M46" s="2">
        <f>(H46+L46)/(4180*V_tubes)</f>
        <v>0.1079269979053944</v>
      </c>
    </row>
    <row r="47" spans="2:13" s="2" customFormat="1" x14ac:dyDescent="0.25">
      <c r="B47" s="2">
        <f t="shared" si="0"/>
        <v>0.2</v>
      </c>
      <c r="C47" s="2">
        <f>C46+pas_calc</f>
        <v>12</v>
      </c>
      <c r="D47" s="2">
        <f t="shared" si="1"/>
        <v>16.250393822394244</v>
      </c>
      <c r="E47" s="2">
        <f t="shared" si="2"/>
        <v>26.289424957312949</v>
      </c>
      <c r="F47" s="2">
        <f>P_sol*E_orientation*T_vitre*S_tubes*abs_tubes</f>
        <v>495.72000000000008</v>
      </c>
      <c r="G47" s="2">
        <f>P_sol*E_orientation*T_vitre*(s_tot-S_tubes)*abs_fond</f>
        <v>184.67999999999995</v>
      </c>
      <c r="H47" s="2">
        <f>(F47*60*pas_calc)</f>
        <v>29743.200000000004</v>
      </c>
      <c r="I47" s="2">
        <f>G47*60*pas_calc</f>
        <v>11080.799999999997</v>
      </c>
      <c r="J47" s="2">
        <f>(E47-t_ext)*((U_vitre*s_tot)+(U_fond*s_tot))*60*pas_calc</f>
        <v>-4519.4804019928279</v>
      </c>
      <c r="K47" s="2">
        <f>(I47-J47-L47)/mcp_capteur</f>
        <v>6.0140691391801282E-2</v>
      </c>
      <c r="L47" s="2">
        <f>S_tubes*10*(E47-D47)*60*pas_calc</f>
        <v>15359.717636425621</v>
      </c>
      <c r="M47" s="2">
        <f>(H47+L47)/(4180*V_tubes)</f>
        <v>0.10775273162140933</v>
      </c>
    </row>
    <row r="48" spans="2:13" s="2" customFormat="1" x14ac:dyDescent="0.25">
      <c r="B48" s="2">
        <f t="shared" si="0"/>
        <v>0.21666666666666667</v>
      </c>
      <c r="C48" s="2">
        <f>C47+pas_calc</f>
        <v>13</v>
      </c>
      <c r="D48" s="2">
        <f t="shared" si="1"/>
        <v>16.358146554015654</v>
      </c>
      <c r="E48" s="2">
        <f t="shared" si="2"/>
        <v>26.34956564870475</v>
      </c>
      <c r="F48" s="2">
        <f>P_sol*E_orientation*T_vitre*S_tubes*abs_tubes</f>
        <v>495.72000000000008</v>
      </c>
      <c r="G48" s="2">
        <f>P_sol*E_orientation*T_vitre*(s_tot-S_tubes)*abs_fond</f>
        <v>184.67999999999995</v>
      </c>
      <c r="H48" s="2">
        <f>(F48*60*pas_calc)</f>
        <v>29743.200000000004</v>
      </c>
      <c r="I48" s="2">
        <f>G48*60*pas_calc</f>
        <v>11080.799999999997</v>
      </c>
      <c r="J48" s="2">
        <f>(E48-t_ext)*((U_vitre*s_tot)+(U_fond*s_tot))*60*pas_calc</f>
        <v>-4446.229039877614</v>
      </c>
      <c r="K48" s="2">
        <f>(I48-J48-L48)/mcp_capteur</f>
        <v>6.0039456250823603E-2</v>
      </c>
      <c r="L48" s="2">
        <f>S_tubes*10*(E48-D48)*60*pas_calc</f>
        <v>15286.871214874318</v>
      </c>
      <c r="M48" s="2">
        <f>(H48+L48)/(4180*V_tubes)</f>
        <v>0.10757869851396666</v>
      </c>
    </row>
    <row r="49" spans="2:13" s="2" customFormat="1" x14ac:dyDescent="0.25">
      <c r="B49" s="2">
        <f t="shared" si="0"/>
        <v>0.23333333333333334</v>
      </c>
      <c r="C49" s="2">
        <f>C48+pas_calc</f>
        <v>14</v>
      </c>
      <c r="D49" s="2">
        <f t="shared" si="1"/>
        <v>16.465725252529619</v>
      </c>
      <c r="E49" s="2">
        <f t="shared" si="2"/>
        <v>26.409605104955574</v>
      </c>
      <c r="F49" s="2">
        <f>P_sol*E_orientation*T_vitre*S_tubes*abs_tubes</f>
        <v>495.72000000000008</v>
      </c>
      <c r="G49" s="2">
        <f>P_sol*E_orientation*T_vitre*(s_tot-S_tubes)*abs_fond</f>
        <v>184.67999999999995</v>
      </c>
      <c r="H49" s="2">
        <f>(F49*60*pas_calc)</f>
        <v>29743.200000000004</v>
      </c>
      <c r="I49" s="2">
        <f>G49*60*pas_calc</f>
        <v>11080.799999999997</v>
      </c>
      <c r="J49" s="2">
        <f>(E49-t_ext)*((U_vitre*s_tot)+(U_fond*s_tot))*60*pas_calc</f>
        <v>-4373.100982164111</v>
      </c>
      <c r="K49" s="2">
        <f>(I49-J49-L49)/mcp_capteur</f>
        <v>5.9941201988099241E-2</v>
      </c>
      <c r="L49" s="2">
        <f>S_tubes*10*(E49-D49)*60*pas_calc</f>
        <v>15214.136174211711</v>
      </c>
      <c r="M49" s="2">
        <f>(H49+L49)/(4180*V_tubes)</f>
        <v>0.10740493150006376</v>
      </c>
    </row>
    <row r="50" spans="2:13" s="2" customFormat="1" x14ac:dyDescent="0.25">
      <c r="B50" s="2">
        <f t="shared" si="0"/>
        <v>0.25</v>
      </c>
      <c r="C50" s="2">
        <f>C49+pas_calc</f>
        <v>15</v>
      </c>
      <c r="D50" s="2">
        <f t="shared" si="1"/>
        <v>16.573130184029683</v>
      </c>
      <c r="E50" s="2">
        <f t="shared" si="2"/>
        <v>26.469546306943673</v>
      </c>
      <c r="F50" s="2">
        <f>P_sol*E_orientation*T_vitre*S_tubes*abs_tubes</f>
        <v>495.72000000000008</v>
      </c>
      <c r="G50" s="2">
        <f>P_sol*E_orientation*T_vitre*(s_tot-S_tubes)*abs_fond</f>
        <v>184.67999999999995</v>
      </c>
      <c r="H50" s="2">
        <f>(F50*60*pas_calc)</f>
        <v>29743.200000000004</v>
      </c>
      <c r="I50" s="2">
        <f>G50*60*pas_calc</f>
        <v>11080.799999999997</v>
      </c>
      <c r="J50" s="2">
        <f>(E50-t_ext)*((U_vitre*s_tot)+(U_fond*s_tot))*60*pas_calc</f>
        <v>-4300.0925981426062</v>
      </c>
      <c r="K50" s="2">
        <f>(I50-J50-L50)/mcp_capteur</f>
        <v>5.984398252104893E-2</v>
      </c>
      <c r="L50" s="2">
        <f>S_tubes*10*(E50-D50)*60*pas_calc</f>
        <v>15141.516668058408</v>
      </c>
      <c r="M50" s="2">
        <f>(H50+L50)/(4180*V_tubes)</f>
        <v>0.10723144050287167</v>
      </c>
    </row>
    <row r="51" spans="2:13" s="2" customFormat="1" x14ac:dyDescent="0.25">
      <c r="B51" s="2">
        <f t="shared" si="0"/>
        <v>0.26666666666666666</v>
      </c>
      <c r="C51" s="2">
        <f>C50+pas_calc</f>
        <v>16</v>
      </c>
      <c r="D51" s="2">
        <f t="shared" si="1"/>
        <v>16.680361624532555</v>
      </c>
      <c r="E51" s="2">
        <f t="shared" si="2"/>
        <v>26.529390289464722</v>
      </c>
      <c r="F51" s="2">
        <f>P_sol*E_orientation*T_vitre*S_tubes*abs_tubes</f>
        <v>495.72000000000008</v>
      </c>
      <c r="G51" s="2">
        <f>P_sol*E_orientation*T_vitre*(s_tot-S_tubes)*abs_fond</f>
        <v>184.67999999999995</v>
      </c>
      <c r="H51" s="2">
        <f>(F51*60*pas_calc)</f>
        <v>29743.200000000004</v>
      </c>
      <c r="I51" s="2">
        <f>G51*60*pas_calc</f>
        <v>11080.799999999997</v>
      </c>
      <c r="J51" s="2">
        <f>(E51-t_ext)*((U_vitre*s_tot)+(U_fond*s_tot))*60*pas_calc</f>
        <v>-4227.2026274319687</v>
      </c>
      <c r="K51" s="2">
        <f>(I51-J51-L51)/mcp_capteur</f>
        <v>5.9747192521437224E-2</v>
      </c>
      <c r="L51" s="2">
        <f>S_tubes*10*(E51-D51)*60*pas_calc</f>
        <v>15069.013857346217</v>
      </c>
      <c r="M51" s="2">
        <f>(H51+L51)/(4180*V_tubes)</f>
        <v>0.1070582282959044</v>
      </c>
    </row>
    <row r="52" spans="2:13" s="2" customFormat="1" x14ac:dyDescent="0.25">
      <c r="B52" s="2">
        <f t="shared" si="0"/>
        <v>0.28333333333333333</v>
      </c>
      <c r="C52" s="2">
        <f>C51+pas_calc</f>
        <v>17</v>
      </c>
      <c r="D52" s="2">
        <f t="shared" si="1"/>
        <v>16.78741985282846</v>
      </c>
      <c r="E52" s="2">
        <f t="shared" si="2"/>
        <v>26.58913748198616</v>
      </c>
      <c r="F52" s="2">
        <f>P_sol*E_orientation*T_vitre*S_tubes*abs_tubes</f>
        <v>495.72000000000008</v>
      </c>
      <c r="G52" s="2">
        <f>P_sol*E_orientation*T_vitre*(s_tot-S_tubes)*abs_fond</f>
        <v>184.67999999999995</v>
      </c>
      <c r="H52" s="2">
        <f>(F52*60*pas_calc)</f>
        <v>29743.200000000004</v>
      </c>
      <c r="I52" s="2">
        <f>G52*60*pas_calc</f>
        <v>11080.799999999997</v>
      </c>
      <c r="J52" s="2">
        <f>(E52-t_ext)*((U_vitre*s_tot)+(U_fond*s_tot))*60*pas_calc</f>
        <v>-4154.4305469408573</v>
      </c>
      <c r="K52" s="2">
        <f>(I52-J52-L52)/mcp_capteur</f>
        <v>5.9650643582393061E-2</v>
      </c>
      <c r="L52" s="2">
        <f>S_tubes*10*(E52-D52)*60*pas_calc</f>
        <v>14996.627972611283</v>
      </c>
      <c r="M52" s="2">
        <f>(H52+L52)/(4180*V_tubes)</f>
        <v>0.10688529542992231</v>
      </c>
    </row>
    <row r="53" spans="2:13" s="2" customFormat="1" x14ac:dyDescent="0.25">
      <c r="B53" s="2">
        <f t="shared" si="0"/>
        <v>0.3</v>
      </c>
      <c r="C53" s="2">
        <f>C52+pas_calc</f>
        <v>18</v>
      </c>
      <c r="D53" s="2">
        <f t="shared" si="1"/>
        <v>16.894305148258383</v>
      </c>
      <c r="E53" s="2">
        <f t="shared" si="2"/>
        <v>26.648788125568554</v>
      </c>
      <c r="F53" s="2">
        <f>P_sol*E_orientation*T_vitre*S_tubes*abs_tubes</f>
        <v>495.72000000000008</v>
      </c>
      <c r="G53" s="2">
        <f>P_sol*E_orientation*T_vitre*(s_tot-S_tubes)*abs_fond</f>
        <v>184.67999999999995</v>
      </c>
      <c r="H53" s="2">
        <f>(F53*60*pas_calc)</f>
        <v>29743.200000000004</v>
      </c>
      <c r="I53" s="2">
        <f>G53*60*pas_calc</f>
        <v>11080.799999999997</v>
      </c>
      <c r="J53" s="2">
        <f>(E53-t_ext)*((U_vitre*s_tot)+(U_fond*s_tot))*60*pas_calc</f>
        <v>-4081.7760630575008</v>
      </c>
      <c r="K53" s="2">
        <f>(I53-J53-L53)/mcp_capteur</f>
        <v>5.9554276943233161E-2</v>
      </c>
      <c r="L53" s="2">
        <f>S_tubes*10*(E53-D53)*60*pas_calc</f>
        <v>14924.358955284566</v>
      </c>
      <c r="M53" s="2">
        <f>(H53+L53)/(4180*V_tubes)</f>
        <v>0.10671264176500153</v>
      </c>
    </row>
    <row r="54" spans="2:13" s="2" customFormat="1" x14ac:dyDescent="0.25">
      <c r="B54" s="2">
        <f t="shared" si="0"/>
        <v>0.31666666666666665</v>
      </c>
      <c r="C54" s="2">
        <f>C53+pas_calc</f>
        <v>19</v>
      </c>
      <c r="D54" s="2">
        <f t="shared" si="1"/>
        <v>17.001017790023383</v>
      </c>
      <c r="E54" s="2">
        <f t="shared" si="2"/>
        <v>26.708342402511789</v>
      </c>
      <c r="F54" s="2">
        <f>P_sol*E_orientation*T_vitre*S_tubes*abs_tubes</f>
        <v>495.72000000000008</v>
      </c>
      <c r="G54" s="2">
        <f>P_sol*E_orientation*T_vitre*(s_tot-S_tubes)*abs_fond</f>
        <v>184.67999999999995</v>
      </c>
      <c r="H54" s="2">
        <f>(F54*60*pas_calc)</f>
        <v>29743.200000000004</v>
      </c>
      <c r="I54" s="2">
        <f>G54*60*pas_calc</f>
        <v>11080.799999999997</v>
      </c>
      <c r="J54" s="2">
        <f>(E54-t_ext)*((U_vitre*s_tot)+(U_fond*s_tot))*60*pas_calc</f>
        <v>-4009.2389537406411</v>
      </c>
      <c r="K54" s="2">
        <f>(I54-J54-L54)/mcp_capteur</f>
        <v>5.9458074158343609E-2</v>
      </c>
      <c r="L54" s="2">
        <f>S_tubes*10*(E54-D54)*60*pas_calc</f>
        <v>14852.206657107265</v>
      </c>
      <c r="M54" s="2">
        <f>(H54+L54)/(4180*V_tubes)</f>
        <v>0.10654026694694568</v>
      </c>
    </row>
    <row r="55" spans="2:13" s="2" customFormat="1" x14ac:dyDescent="0.25">
      <c r="B55" s="2">
        <f t="shared" si="0"/>
        <v>0.33333333333333331</v>
      </c>
      <c r="C55" s="2">
        <f>C54+pas_calc</f>
        <v>20</v>
      </c>
      <c r="D55" s="2">
        <f t="shared" si="1"/>
        <v>17.10755805697033</v>
      </c>
      <c r="E55" s="2">
        <f t="shared" si="2"/>
        <v>26.767800476670132</v>
      </c>
      <c r="F55" s="2">
        <f>P_sol*E_orientation*T_vitre*S_tubes*abs_tubes</f>
        <v>495.72000000000008</v>
      </c>
      <c r="G55" s="2">
        <f>P_sol*E_orientation*T_vitre*(s_tot-S_tubes)*abs_fond</f>
        <v>184.67999999999995</v>
      </c>
      <c r="H55" s="2">
        <f>(F55*60*pas_calc)</f>
        <v>29743.200000000004</v>
      </c>
      <c r="I55" s="2">
        <f>G55*60*pas_calc</f>
        <v>11080.799999999997</v>
      </c>
      <c r="J55" s="2">
        <f>(E55-t_ext)*((U_vitre*s_tot)+(U_fond*s_tot))*60*pas_calc</f>
        <v>-3936.8190194157792</v>
      </c>
      <c r="K55" s="2">
        <f>(I55-J55-L55)/mcp_capteur</f>
        <v>5.9362029318769598E-2</v>
      </c>
      <c r="L55" s="2">
        <f>S_tubes*10*(E55-D55)*60*pas_calc</f>
        <v>14780.170902140699</v>
      </c>
      <c r="M55" s="2">
        <f>(H55+L55)/(4180*V_tubes)</f>
        <v>0.10636817055543001</v>
      </c>
    </row>
    <row r="56" spans="2:13" s="2" customFormat="1" x14ac:dyDescent="0.25">
      <c r="B56" s="2">
        <f t="shared" si="0"/>
        <v>0.35</v>
      </c>
      <c r="C56" s="2">
        <f>C55+pas_calc</f>
        <v>21</v>
      </c>
      <c r="D56" s="2">
        <f t="shared" si="1"/>
        <v>17.213926227525761</v>
      </c>
      <c r="E56" s="2">
        <f t="shared" si="2"/>
        <v>26.827162505988902</v>
      </c>
      <c r="F56" s="2">
        <f>P_sol*E_orientation*T_vitre*S_tubes*abs_tubes</f>
        <v>495.72000000000008</v>
      </c>
      <c r="G56" s="2">
        <f>P_sol*E_orientation*T_vitre*(s_tot-S_tubes)*abs_fond</f>
        <v>184.67999999999995</v>
      </c>
      <c r="H56" s="2">
        <f>(F56*60*pas_calc)</f>
        <v>29743.200000000004</v>
      </c>
      <c r="I56" s="2">
        <f>G56*60*pas_calc</f>
        <v>11080.799999999997</v>
      </c>
      <c r="J56" s="2">
        <f>(E56-t_ext)*((U_vitre*s_tot)+(U_fond*s_tot))*60*pas_calc</f>
        <v>-3864.5160677055173</v>
      </c>
      <c r="K56" s="2">
        <f>(I56-J56-L56)/mcp_capteur</f>
        <v>5.9266140414226814E-2</v>
      </c>
      <c r="L56" s="2">
        <f>S_tubes*10*(E56-D56)*60*pas_calc</f>
        <v>14708.251506048608</v>
      </c>
      <c r="M56" s="2">
        <f>(H56+L56)/(4180*V_tubes)</f>
        <v>0.10619635215006755</v>
      </c>
    </row>
    <row r="57" spans="2:13" s="2" customFormat="1" x14ac:dyDescent="0.25">
      <c r="B57" s="2">
        <f t="shared" si="0"/>
        <v>0.36666666666666664</v>
      </c>
      <c r="C57" s="2">
        <f>C56+pas_calc</f>
        <v>22</v>
      </c>
      <c r="D57" s="2">
        <f t="shared" si="1"/>
        <v>17.320122579675829</v>
      </c>
      <c r="E57" s="2">
        <f t="shared" si="2"/>
        <v>26.886428646403129</v>
      </c>
      <c r="F57" s="2">
        <f>P_sol*E_orientation*T_vitre*S_tubes*abs_tubes</f>
        <v>495.72000000000008</v>
      </c>
      <c r="G57" s="2">
        <f>P_sol*E_orientation*T_vitre*(s_tot-S_tubes)*abs_fond</f>
        <v>184.67999999999995</v>
      </c>
      <c r="H57" s="2">
        <f>(F57*60*pas_calc)</f>
        <v>29743.200000000004</v>
      </c>
      <c r="I57" s="2">
        <f>G57*60*pas_calc</f>
        <v>11080.799999999997</v>
      </c>
      <c r="J57" s="2">
        <f>(E57-t_ext)*((U_vitre*s_tot)+(U_fond*s_tot))*60*pas_calc</f>
        <v>-3792.3299086809893</v>
      </c>
      <c r="K57" s="2">
        <f>(I57-J57-L57)/mcp_capteur</f>
        <v>5.9170406647053822E-2</v>
      </c>
      <c r="L57" s="2">
        <f>S_tubes*10*(E57-D57)*60*pas_calc</f>
        <v>14636.448282092771</v>
      </c>
      <c r="M57" s="2">
        <f>(H57+L57)/(4180*V_tubes)</f>
        <v>0.106024811284733</v>
      </c>
    </row>
    <row r="58" spans="2:13" s="2" customFormat="1" x14ac:dyDescent="0.25">
      <c r="B58" s="2">
        <f t="shared" si="0"/>
        <v>0.38333333333333336</v>
      </c>
      <c r="C58" s="2">
        <f>C57+pas_calc</f>
        <v>23</v>
      </c>
      <c r="D58" s="2">
        <f t="shared" si="1"/>
        <v>17.426147390960562</v>
      </c>
      <c r="E58" s="2">
        <f t="shared" si="2"/>
        <v>26.945599053050184</v>
      </c>
      <c r="F58" s="2">
        <f>P_sol*E_orientation*T_vitre*S_tubes*abs_tubes</f>
        <v>495.72000000000008</v>
      </c>
      <c r="G58" s="2">
        <f>P_sol*E_orientation*T_vitre*(s_tot-S_tubes)*abs_fond</f>
        <v>184.67999999999995</v>
      </c>
      <c r="H58" s="2">
        <f>(F58*60*pas_calc)</f>
        <v>29743.200000000004</v>
      </c>
      <c r="I58" s="2">
        <f>G58*60*pas_calc</f>
        <v>11080.799999999997</v>
      </c>
      <c r="J58" s="2">
        <f>(E58-t_ext)*((U_vitre*s_tot)+(U_fond*s_tot))*60*pas_calc</f>
        <v>-3720.2603533848755</v>
      </c>
      <c r="K58" s="2">
        <f>(I58-J58-L58)/mcp_capteur</f>
        <v>5.9074827596937669E-2</v>
      </c>
      <c r="L58" s="2">
        <f>S_tubes*10*(E58-D58)*60*pas_calc</f>
        <v>14564.761042997123</v>
      </c>
      <c r="M58" s="2">
        <f>(H58+L58)/(4180*V_tubes)</f>
        <v>0.10585354751201612</v>
      </c>
    </row>
    <row r="59" spans="2:13" s="2" customFormat="1" x14ac:dyDescent="0.25">
      <c r="B59" s="2">
        <f t="shared" si="0"/>
        <v>0.4</v>
      </c>
      <c r="C59" s="2">
        <f>C58+pas_calc</f>
        <v>24</v>
      </c>
      <c r="D59" s="2">
        <f t="shared" si="1"/>
        <v>17.532000938472578</v>
      </c>
      <c r="E59" s="2">
        <f t="shared" si="2"/>
        <v>27.004673880647122</v>
      </c>
      <c r="F59" s="2">
        <f>P_sol*E_orientation*T_vitre*S_tubes*abs_tubes</f>
        <v>495.72000000000008</v>
      </c>
      <c r="G59" s="2">
        <f>P_sol*E_orientation*T_vitre*(s_tot-S_tubes)*abs_fond</f>
        <v>184.67999999999995</v>
      </c>
      <c r="H59" s="2">
        <f>(F59*60*pas_calc)</f>
        <v>29743.200000000004</v>
      </c>
      <c r="I59" s="2">
        <f>G59*60*pas_calc</f>
        <v>11080.799999999997</v>
      </c>
      <c r="J59" s="2">
        <f>(E59-t_ext)*((U_vitre*s_tot)+(U_fond*s_tot))*60*pas_calc</f>
        <v>-3648.3072133718056</v>
      </c>
      <c r="K59" s="2">
        <f>(I59-J59-L59)/mcp_capteur</f>
        <v>5.8979402961187137E-2</v>
      </c>
      <c r="L59" s="2">
        <f>S_tubes*10*(E59-D59)*60*pas_calc</f>
        <v>14493.189601527054</v>
      </c>
      <c r="M59" s="2">
        <f>(H59+L59)/(4180*V_tubes)</f>
        <v>0.10568256038460568</v>
      </c>
    </row>
    <row r="60" spans="2:13" s="2" customFormat="1" x14ac:dyDescent="0.25">
      <c r="B60" s="2">
        <f t="shared" si="0"/>
        <v>0.41666666666666669</v>
      </c>
      <c r="C60" s="2">
        <f>C59+pas_calc</f>
        <v>25</v>
      </c>
      <c r="D60" s="2">
        <f t="shared" si="1"/>
        <v>17.637683498857182</v>
      </c>
      <c r="E60" s="2">
        <f t="shared" si="2"/>
        <v>27.063653283608311</v>
      </c>
      <c r="F60" s="2">
        <f>P_sol*E_orientation*T_vitre*S_tubes*abs_tubes</f>
        <v>495.72000000000008</v>
      </c>
      <c r="G60" s="2">
        <f>P_sol*E_orientation*T_vitre*(s_tot-S_tubes)*abs_fond</f>
        <v>184.67999999999995</v>
      </c>
      <c r="H60" s="2">
        <f>(F60*60*pas_calc)</f>
        <v>29743.200000000004</v>
      </c>
      <c r="I60" s="2">
        <f>G60*60*pas_calc</f>
        <v>11080.799999999997</v>
      </c>
      <c r="J60" s="2">
        <f>(E60-t_ext)*((U_vitre*s_tot)+(U_fond*s_tot))*60*pas_calc</f>
        <v>-3576.4703005650781</v>
      </c>
      <c r="K60" s="2">
        <f>(I60-J60-L60)/mcp_capteur</f>
        <v>5.8884132473961924E-2</v>
      </c>
      <c r="L60" s="2">
        <f>S_tubes*10*(E60-D60)*60*pas_calc</f>
        <v>14421.733770669229</v>
      </c>
      <c r="M60" s="2">
        <f>(H60+L60)/(4180*V_tubes)</f>
        <v>0.10551184945571912</v>
      </c>
    </row>
    <row r="61" spans="2:13" s="2" customFormat="1" x14ac:dyDescent="0.25">
      <c r="B61" s="2">
        <f t="shared" si="0"/>
        <v>0.43333333333333335</v>
      </c>
      <c r="C61" s="2">
        <f>C60+pas_calc</f>
        <v>26</v>
      </c>
      <c r="D61" s="2">
        <f t="shared" si="1"/>
        <v>17.743195348312902</v>
      </c>
      <c r="E61" s="2">
        <f t="shared" si="2"/>
        <v>27.122537416082274</v>
      </c>
      <c r="F61" s="2">
        <f>P_sol*E_orientation*T_vitre*S_tubes*abs_tubes</f>
        <v>495.72000000000008</v>
      </c>
      <c r="G61" s="2">
        <f>P_sol*E_orientation*T_vitre*(s_tot-S_tubes)*abs_fond</f>
        <v>184.67999999999995</v>
      </c>
      <c r="H61" s="2">
        <f>(F61*60*pas_calc)</f>
        <v>29743.200000000004</v>
      </c>
      <c r="I61" s="2">
        <f>G61*60*pas_calc</f>
        <v>11080.799999999997</v>
      </c>
      <c r="J61" s="2">
        <f>(E61-t_ext)*((U_vitre*s_tot)+(U_fond*s_tot))*60*pas_calc</f>
        <v>-3504.7494272117906</v>
      </c>
      <c r="K61" s="2">
        <f>(I61-J61-L61)/mcp_capteur</f>
        <v>5.8789015881161956E-2</v>
      </c>
      <c r="L61" s="2">
        <f>S_tubes*10*(E61-D61)*60*pas_calc</f>
        <v>14350.393363687141</v>
      </c>
      <c r="M61" s="2">
        <f>(H61+L61)/(4180*V_tubes)</f>
        <v>0.10534141427923523</v>
      </c>
    </row>
    <row r="62" spans="2:13" s="2" customFormat="1" x14ac:dyDescent="0.25">
      <c r="B62" s="2">
        <f t="shared" si="0"/>
        <v>0.45</v>
      </c>
      <c r="C62" s="2">
        <f>C61+pas_calc</f>
        <v>27</v>
      </c>
      <c r="D62" s="2">
        <f t="shared" si="1"/>
        <v>17.848536762592136</v>
      </c>
      <c r="E62" s="2">
        <f t="shared" si="2"/>
        <v>27.181326431963434</v>
      </c>
      <c r="F62" s="2">
        <f>P_sol*E_orientation*T_vitre*S_tubes*abs_tubes</f>
        <v>495.72000000000008</v>
      </c>
      <c r="G62" s="2">
        <f>P_sol*E_orientation*T_vitre*(s_tot-S_tubes)*abs_fond</f>
        <v>184.67999999999995</v>
      </c>
      <c r="H62" s="2">
        <f>(F62*60*pas_calc)</f>
        <v>29743.200000000004</v>
      </c>
      <c r="I62" s="2">
        <f>G62*60*pas_calc</f>
        <v>11080.799999999997</v>
      </c>
      <c r="J62" s="2">
        <f>(E62-t_ext)*((U_vitre*s_tot)+(U_fond*s_tot))*60*pas_calc</f>
        <v>-3433.144405868537</v>
      </c>
      <c r="K62" s="2">
        <f>(I62-J62-L62)/mcp_capteur</f>
        <v>5.8694052932611609E-2</v>
      </c>
      <c r="L62" s="2">
        <f>S_tubes*10*(E62-D62)*60*pas_calc</f>
        <v>14279.168194138088</v>
      </c>
      <c r="M62" s="2">
        <f>(H62+L62)/(4180*V_tubes)</f>
        <v>0.10517125440973467</v>
      </c>
    </row>
    <row r="63" spans="2:13" s="2" customFormat="1" x14ac:dyDescent="0.25">
      <c r="B63" s="2">
        <f t="shared" si="0"/>
        <v>0.46666666666666667</v>
      </c>
      <c r="C63" s="2">
        <f>C62+pas_calc</f>
        <v>28</v>
      </c>
      <c r="D63" s="2">
        <f t="shared" si="1"/>
        <v>17.953708017001873</v>
      </c>
      <c r="E63" s="2">
        <f t="shared" si="2"/>
        <v>27.240020484896046</v>
      </c>
      <c r="F63" s="2">
        <f>P_sol*E_orientation*T_vitre*S_tubes*abs_tubes</f>
        <v>495.72000000000008</v>
      </c>
      <c r="G63" s="2">
        <f>P_sol*E_orientation*T_vitre*(s_tot-S_tubes)*abs_fond</f>
        <v>184.67999999999995</v>
      </c>
      <c r="H63" s="2">
        <f>(F63*60*pas_calc)</f>
        <v>29743.200000000004</v>
      </c>
      <c r="I63" s="2">
        <f>G63*60*pas_calc</f>
        <v>11080.799999999997</v>
      </c>
      <c r="J63" s="2">
        <f>(E63-t_ext)*((U_vitre*s_tot)+(U_fond*s_tot))*60*pas_calc</f>
        <v>-3361.6550493966156</v>
      </c>
      <c r="K63" s="2">
        <f>(I63-J63-L63)/mcp_capteur</f>
        <v>5.8599243379630933E-2</v>
      </c>
      <c r="L63" s="2">
        <f>S_tubes*10*(E63-D63)*60*pas_calc</f>
        <v>14208.058075878089</v>
      </c>
      <c r="M63" s="2">
        <f>(H63+L63)/(4180*V_tubes)</f>
        <v>0.10500136940251181</v>
      </c>
    </row>
    <row r="64" spans="2:13" s="2" customFormat="1" x14ac:dyDescent="0.25">
      <c r="B64" s="2">
        <f t="shared" si="0"/>
        <v>0.48333333333333334</v>
      </c>
      <c r="C64" s="2">
        <f>C63+pas_calc</f>
        <v>29</v>
      </c>
      <c r="D64" s="2">
        <f t="shared" si="1"/>
        <v>18.058709386404384</v>
      </c>
      <c r="E64" s="2">
        <f t="shared" si="2"/>
        <v>27.298619728275678</v>
      </c>
      <c r="F64" s="2">
        <f>P_sol*E_orientation*T_vitre*S_tubes*abs_tubes</f>
        <v>495.72000000000008</v>
      </c>
      <c r="G64" s="2">
        <f>P_sol*E_orientation*T_vitre*(s_tot-S_tubes)*abs_fond</f>
        <v>184.67999999999995</v>
      </c>
      <c r="H64" s="2">
        <f>(F64*60*pas_calc)</f>
        <v>29743.200000000004</v>
      </c>
      <c r="I64" s="2">
        <f>G64*60*pas_calc</f>
        <v>11080.799999999997</v>
      </c>
      <c r="J64" s="2">
        <f>(E64-t_ext)*((U_vitre*s_tot)+(U_fond*s_tot))*60*pas_calc</f>
        <v>-3290.2811709602238</v>
      </c>
      <c r="K64" s="2">
        <f>(I64-J64-L64)/mcp_capteur</f>
        <v>5.8504586974284394E-2</v>
      </c>
      <c r="L64" s="2">
        <f>S_tubes*10*(E64-D64)*60*pas_calc</f>
        <v>14137.062823063083</v>
      </c>
      <c r="M64" s="2">
        <f>(H64+L64)/(4180*V_tubes)</f>
        <v>0.10483175881357751</v>
      </c>
    </row>
    <row r="65" spans="2:13" s="2" customFormat="1" x14ac:dyDescent="0.25">
      <c r="B65" s="2">
        <f t="shared" si="0"/>
        <v>0.5</v>
      </c>
      <c r="C65" s="2">
        <f>C64+pas_calc</f>
        <v>30</v>
      </c>
      <c r="D65" s="2">
        <f t="shared" si="1"/>
        <v>18.163541145217962</v>
      </c>
      <c r="E65" s="2">
        <f t="shared" si="2"/>
        <v>27.357124315249962</v>
      </c>
      <c r="F65" s="2">
        <f>P_sol*E_orientation*T_vitre*S_tubes*abs_tubes</f>
        <v>495.72000000000008</v>
      </c>
      <c r="G65" s="2">
        <f>P_sol*E_orientation*T_vitre*(s_tot-S_tubes)*abs_fond</f>
        <v>184.67999999999995</v>
      </c>
      <c r="H65" s="2">
        <f>(F65*60*pas_calc)</f>
        <v>29743.200000000004</v>
      </c>
      <c r="I65" s="2">
        <f>G65*60*pas_calc</f>
        <v>11080.799999999997</v>
      </c>
      <c r="J65" s="2">
        <f>(E65-t_ext)*((U_vitre*s_tot)+(U_fond*s_tot))*60*pas_calc</f>
        <v>-3219.0225840255466</v>
      </c>
      <c r="K65" s="2">
        <f>(I65-J65-L65)/mcp_capteur</f>
        <v>5.8410083469145772E-2</v>
      </c>
      <c r="L65" s="2">
        <f>S_tubes*10*(E65-D65)*60*pas_calc</f>
        <v>14066.182250148961</v>
      </c>
      <c r="M65" s="2">
        <f>(H65+L65)/(4180*V_tubes)</f>
        <v>0.10466242219965922</v>
      </c>
    </row>
    <row r="66" spans="2:13" s="2" customFormat="1" x14ac:dyDescent="0.25">
      <c r="B66" s="2">
        <f t="shared" si="0"/>
        <v>0.51666666666666672</v>
      </c>
      <c r="C66" s="2">
        <f>C65+pas_calc</f>
        <v>31</v>
      </c>
      <c r="D66" s="2">
        <f t="shared" si="1"/>
        <v>18.268203567417622</v>
      </c>
      <c r="E66" s="2">
        <f t="shared" si="2"/>
        <v>27.415534398719107</v>
      </c>
      <c r="F66" s="2">
        <f>P_sol*E_orientation*T_vitre*S_tubes*abs_tubes</f>
        <v>495.72000000000008</v>
      </c>
      <c r="G66" s="2">
        <f>P_sol*E_orientation*T_vitre*(s_tot-S_tubes)*abs_fond</f>
        <v>184.67999999999995</v>
      </c>
      <c r="H66" s="2">
        <f>(F66*60*pas_calc)</f>
        <v>29743.200000000004</v>
      </c>
      <c r="I66" s="2">
        <f>G66*60*pas_calc</f>
        <v>11080.799999999997</v>
      </c>
      <c r="J66" s="2">
        <f>(E66-t_ext)*((U_vitre*s_tot)+(U_fond*s_tot))*60*pas_calc</f>
        <v>-3147.8791023601284</v>
      </c>
      <c r="K66" s="2">
        <f>(I66-J66-L66)/mcp_capteur</f>
        <v>5.8315732617212686E-2</v>
      </c>
      <c r="L66" s="2">
        <f>S_tubes*10*(E66-D66)*60*pas_calc</f>
        <v>13995.416171891275</v>
      </c>
      <c r="M66" s="2">
        <f>(H66+L66)/(4180*V_tubes)</f>
        <v>0.10449335911820035</v>
      </c>
    </row>
    <row r="67" spans="2:13" s="2" customFormat="1" x14ac:dyDescent="0.25">
      <c r="B67" s="2">
        <f t="shared" si="0"/>
        <v>0.53333333333333333</v>
      </c>
      <c r="C67" s="2">
        <f>C66+pas_calc</f>
        <v>32</v>
      </c>
      <c r="D67" s="2">
        <f t="shared" si="1"/>
        <v>18.372696926535824</v>
      </c>
      <c r="E67" s="2">
        <f t="shared" si="2"/>
        <v>27.47385013133632</v>
      </c>
      <c r="F67" s="2">
        <f>P_sol*E_orientation*T_vitre*S_tubes*abs_tubes</f>
        <v>495.72000000000008</v>
      </c>
      <c r="G67" s="2">
        <f>P_sol*E_orientation*T_vitre*(s_tot-S_tubes)*abs_fond</f>
        <v>184.67999999999995</v>
      </c>
      <c r="H67" s="2">
        <f>(F67*60*pas_calc)</f>
        <v>29743.200000000004</v>
      </c>
      <c r="I67" s="2">
        <f>G67*60*pas_calc</f>
        <v>11080.799999999997</v>
      </c>
      <c r="J67" s="2">
        <f>(E67-t_ext)*((U_vitre*s_tot)+(U_fond*s_tot))*60*pas_calc</f>
        <v>-3076.8505400323625</v>
      </c>
      <c r="K67" s="2">
        <f>(I67-J67-L67)/mcp_capteur</f>
        <v>5.822153417189975E-2</v>
      </c>
      <c r="L67" s="2">
        <f>S_tubes*10*(E67-D67)*60*pas_calc</f>
        <v>13924.764403344761</v>
      </c>
      <c r="M67" s="2">
        <f>(H67+L67)/(4180*V_tubes)</f>
        <v>0.104324569127359</v>
      </c>
    </row>
    <row r="68" spans="2:13" s="2" customFormat="1" x14ac:dyDescent="0.25">
      <c r="B68" s="2">
        <f t="shared" si="0"/>
        <v>0.55000000000000004</v>
      </c>
      <c r="C68" s="2">
        <f>C67+pas_calc</f>
        <v>33</v>
      </c>
      <c r="D68" s="2">
        <f t="shared" si="1"/>
        <v>18.477021495663184</v>
      </c>
      <c r="E68" s="2">
        <f t="shared" si="2"/>
        <v>27.532071665508219</v>
      </c>
      <c r="F68" s="2">
        <f>P_sol*E_orientation*T_vitre*S_tubes*abs_tubes</f>
        <v>495.72000000000008</v>
      </c>
      <c r="G68" s="2">
        <f>P_sol*E_orientation*T_vitre*(s_tot-S_tubes)*abs_fond</f>
        <v>184.67999999999995</v>
      </c>
      <c r="H68" s="2">
        <f>(F68*60*pas_calc)</f>
        <v>29743.200000000004</v>
      </c>
      <c r="I68" s="2">
        <f>G68*60*pas_calc</f>
        <v>11080.799999999997</v>
      </c>
      <c r="J68" s="2">
        <f>(E68-t_ext)*((U_vitre*s_tot)+(U_fond*s_tot))*60*pas_calc</f>
        <v>-3005.9367114109891</v>
      </c>
      <c r="K68" s="2">
        <f>(I68-J68-L68)/mcp_capteur</f>
        <v>5.8127487887020379E-2</v>
      </c>
      <c r="L68" s="2">
        <f>S_tubes*10*(E68-D68)*60*pas_calc</f>
        <v>13854.226759862906</v>
      </c>
      <c r="M68" s="2">
        <f>(H68+L68)/(4180*V_tubes)</f>
        <v>0.10415605178600704</v>
      </c>
    </row>
    <row r="69" spans="2:13" s="2" customFormat="1" x14ac:dyDescent="0.25">
      <c r="B69" s="2">
        <f t="shared" si="0"/>
        <v>0.56666666666666665</v>
      </c>
      <c r="C69" s="2">
        <f>C68+pas_calc</f>
        <v>34</v>
      </c>
      <c r="D69" s="2">
        <f t="shared" si="1"/>
        <v>18.58117754744919</v>
      </c>
      <c r="E69" s="2">
        <f t="shared" si="2"/>
        <v>27.59019915339524</v>
      </c>
      <c r="F69" s="2">
        <f>P_sol*E_orientation*T_vitre*S_tubes*abs_tubes</f>
        <v>495.72000000000008</v>
      </c>
      <c r="G69" s="2">
        <f>P_sol*E_orientation*T_vitre*(s_tot-S_tubes)*abs_fond</f>
        <v>184.67999999999995</v>
      </c>
      <c r="H69" s="2">
        <f>(F69*60*pas_calc)</f>
        <v>29743.200000000004</v>
      </c>
      <c r="I69" s="2">
        <f>G69*60*pas_calc</f>
        <v>11080.799999999997</v>
      </c>
      <c r="J69" s="2">
        <f>(E69-t_ext)*((U_vitre*s_tot)+(U_fond*s_tot))*60*pas_calc</f>
        <v>-2935.1374311645977</v>
      </c>
      <c r="K69" s="2">
        <f>(I69-J69-L69)/mcp_capteur</f>
        <v>5.8033593516784547E-2</v>
      </c>
      <c r="L69" s="2">
        <f>S_tubes*10*(E69-D69)*60*pas_calc</f>
        <v>13783.803057097457</v>
      </c>
      <c r="M69" s="2">
        <f>(H69+L69)/(4180*V_tubes)</f>
        <v>0.10398780665372888</v>
      </c>
    </row>
    <row r="70" spans="2:13" s="2" customFormat="1" x14ac:dyDescent="0.25">
      <c r="B70" s="2">
        <f t="shared" si="0"/>
        <v>0.58333333333333337</v>
      </c>
      <c r="C70" s="2">
        <f>C69+pas_calc</f>
        <v>35</v>
      </c>
      <c r="D70" s="2">
        <f t="shared" si="1"/>
        <v>18.685165354102921</v>
      </c>
      <c r="E70" s="2">
        <f t="shared" si="2"/>
        <v>27.648232746912026</v>
      </c>
      <c r="F70" s="2">
        <f>P_sol*E_orientation*T_vitre*S_tubes*abs_tubes</f>
        <v>495.72000000000008</v>
      </c>
      <c r="G70" s="2">
        <f>P_sol*E_orientation*T_vitre*(s_tot-S_tubes)*abs_fond</f>
        <v>184.67999999999995</v>
      </c>
      <c r="H70" s="2">
        <f>(F70*60*pas_calc)</f>
        <v>29743.200000000004</v>
      </c>
      <c r="I70" s="2">
        <f>G70*60*pas_calc</f>
        <v>11080.799999999997</v>
      </c>
      <c r="J70" s="2">
        <f>(E70-t_ext)*((U_vitre*s_tot)+(U_fond*s_tot))*60*pas_calc</f>
        <v>-2864.4525142611528</v>
      </c>
      <c r="K70" s="2">
        <f>(I70-J70-L70)/mcp_capteur</f>
        <v>5.7939850815804675E-2</v>
      </c>
      <c r="L70" s="2">
        <f>S_tubes*10*(E70-D70)*60*pas_calc</f>
        <v>13713.493110997932</v>
      </c>
      <c r="M70" s="2">
        <f>(H70+L70)/(4180*V_tubes)</f>
        <v>0.10381983329082033</v>
      </c>
    </row>
    <row r="71" spans="2:13" s="2" customFormat="1" x14ac:dyDescent="0.25">
      <c r="B71" s="2">
        <f t="shared" si="0"/>
        <v>0.6</v>
      </c>
      <c r="C71" s="2">
        <f>C70+pas_calc</f>
        <v>36</v>
      </c>
      <c r="D71" s="2">
        <f t="shared" si="1"/>
        <v>18.788985187393742</v>
      </c>
      <c r="E71" s="2">
        <f t="shared" si="2"/>
        <v>27.706172597727832</v>
      </c>
      <c r="F71" s="2">
        <f>P_sol*E_orientation*T_vitre*S_tubes*abs_tubes</f>
        <v>495.72000000000008</v>
      </c>
      <c r="G71" s="2">
        <f>P_sol*E_orientation*T_vitre*(s_tot-S_tubes)*abs_fond</f>
        <v>184.67999999999995</v>
      </c>
      <c r="H71" s="2">
        <f>(F71*60*pas_calc)</f>
        <v>29743.200000000004</v>
      </c>
      <c r="I71" s="2">
        <f>G71*60*pas_calc</f>
        <v>11080.799999999997</v>
      </c>
      <c r="J71" s="2">
        <f>(E71-t_ext)*((U_vitre*s_tot)+(U_fond*s_tot))*60*pas_calc</f>
        <v>-2793.8817759675007</v>
      </c>
      <c r="K71" s="2">
        <f>(I71-J71-L71)/mcp_capteur</f>
        <v>5.7846259539084711E-2</v>
      </c>
      <c r="L71" s="2">
        <f>S_tubes*10*(E71-D71)*60*pas_calc</f>
        <v>13643.296737811159</v>
      </c>
      <c r="M71" s="2">
        <f>(H71+L71)/(4180*V_tubes)</f>
        <v>0.10365213125828747</v>
      </c>
    </row>
    <row r="72" spans="2:13" s="2" customFormat="1" x14ac:dyDescent="0.25">
      <c r="B72" s="2">
        <f t="shared" si="0"/>
        <v>0.6166666666666667</v>
      </c>
      <c r="C72" s="2">
        <f>C71+pas_calc</f>
        <v>37</v>
      </c>
      <c r="D72" s="2">
        <f t="shared" si="1"/>
        <v>18.892637318652028</v>
      </c>
      <c r="E72" s="2">
        <f t="shared" si="2"/>
        <v>27.764018857266915</v>
      </c>
      <c r="F72" s="2">
        <f>P_sol*E_orientation*T_vitre*S_tubes*abs_tubes</f>
        <v>495.72000000000008</v>
      </c>
      <c r="G72" s="2">
        <f>P_sol*E_orientation*T_vitre*(s_tot-S_tubes)*abs_fond</f>
        <v>184.67999999999995</v>
      </c>
      <c r="H72" s="2">
        <f>(F72*60*pas_calc)</f>
        <v>29743.200000000004</v>
      </c>
      <c r="I72" s="2">
        <f>G72*60*pas_calc</f>
        <v>11080.799999999997</v>
      </c>
      <c r="J72" s="2">
        <f>(E72-t_ext)*((U_vitre*s_tot)+(U_fond*s_tot))*60*pas_calc</f>
        <v>-2723.4250318488971</v>
      </c>
      <c r="K72" s="2">
        <f>(I72-J72-L72)/mcp_capteur</f>
        <v>5.7752819442028792E-2</v>
      </c>
      <c r="L72" s="2">
        <f>S_tubes*10*(E72-D72)*60*pas_calc</f>
        <v>13573.21375408078</v>
      </c>
      <c r="M72" s="2">
        <f>(H72+L72)/(4180*V_tubes)</f>
        <v>0.1034847001178455</v>
      </c>
    </row>
    <row r="73" spans="2:13" s="2" customFormat="1" x14ac:dyDescent="0.25">
      <c r="B73" s="2">
        <f t="shared" si="0"/>
        <v>0.6333333333333333</v>
      </c>
      <c r="C73" s="2">
        <f>C72+pas_calc</f>
        <v>38</v>
      </c>
      <c r="D73" s="2">
        <f t="shared" si="1"/>
        <v>18.996122018769874</v>
      </c>
      <c r="E73" s="2">
        <f t="shared" si="2"/>
        <v>27.821771676708945</v>
      </c>
      <c r="F73" s="2">
        <f>P_sol*E_orientation*T_vitre*S_tubes*abs_tubes</f>
        <v>495.72000000000008</v>
      </c>
      <c r="G73" s="2">
        <f>P_sol*E_orientation*T_vitre*(s_tot-S_tubes)*abs_fond</f>
        <v>184.67999999999995</v>
      </c>
      <c r="H73" s="2">
        <f>(F73*60*pas_calc)</f>
        <v>29743.200000000004</v>
      </c>
      <c r="I73" s="2">
        <f>G73*60*pas_calc</f>
        <v>11080.799999999997</v>
      </c>
      <c r="J73" s="2">
        <f>(E73-t_ext)*((U_vitre*s_tot)+(U_fond*s_tot))*60*pas_calc</f>
        <v>-2653.0820977685053</v>
      </c>
      <c r="K73" s="2">
        <f>(I73-J73-L73)/mcp_capteur</f>
        <v>5.7659530280430769E-2</v>
      </c>
      <c r="L73" s="2">
        <f>S_tubes*10*(E73-D73)*60*pas_calc</f>
        <v>13503.24397664678</v>
      </c>
      <c r="M73" s="2">
        <f>(H73+L73)/(4180*V_tubes)</f>
        <v>0.10331753943191757</v>
      </c>
    </row>
    <row r="74" spans="2:13" s="2" customFormat="1" x14ac:dyDescent="0.25">
      <c r="B74" s="2">
        <f t="shared" si="0"/>
        <v>0.65</v>
      </c>
      <c r="C74" s="2">
        <f>C73+pas_calc</f>
        <v>39</v>
      </c>
      <c r="D74" s="2">
        <f t="shared" si="1"/>
        <v>19.099439558201791</v>
      </c>
      <c r="E74" s="2">
        <f t="shared" si="2"/>
        <v>27.879431206989377</v>
      </c>
      <c r="F74" s="2">
        <f>P_sol*E_orientation*T_vitre*S_tubes*abs_tubes</f>
        <v>495.72000000000008</v>
      </c>
      <c r="G74" s="2">
        <f>P_sol*E_orientation*T_vitre*(s_tot-S_tubes)*abs_fond</f>
        <v>184.67999999999995</v>
      </c>
      <c r="H74" s="2">
        <f>(F74*60*pas_calc)</f>
        <v>29743.200000000004</v>
      </c>
      <c r="I74" s="2">
        <f>G74*60*pas_calc</f>
        <v>11080.799999999997</v>
      </c>
      <c r="J74" s="2">
        <f>(E74-t_ext)*((U_vitre*s_tot)+(U_fond*s_tot))*60*pas_calc</f>
        <v>-2582.8527898869388</v>
      </c>
      <c r="K74" s="2">
        <f>(I74-J74-L74)/mcp_capteur</f>
        <v>5.7566391810481489E-2</v>
      </c>
      <c r="L74" s="2">
        <f>S_tubes*10*(E74-D74)*60*pas_calc</f>
        <v>13433.387222645009</v>
      </c>
      <c r="M74" s="2">
        <f>(H74+L74)/(4180*V_tubes)</f>
        <v>0.10315064876363371</v>
      </c>
    </row>
    <row r="75" spans="2:13" s="2" customFormat="1" x14ac:dyDescent="0.25">
      <c r="B75" s="2">
        <f t="shared" si="0"/>
        <v>0.66666666666666663</v>
      </c>
      <c r="C75" s="2">
        <f>C74+pas_calc</f>
        <v>40</v>
      </c>
      <c r="D75" s="2">
        <f t="shared" si="1"/>
        <v>19.202590206965425</v>
      </c>
      <c r="E75" s="2">
        <f t="shared" si="2"/>
        <v>27.936997598799859</v>
      </c>
      <c r="F75" s="2">
        <f>P_sol*E_orientation*T_vitre*S_tubes*abs_tubes</f>
        <v>495.72000000000008</v>
      </c>
      <c r="G75" s="2">
        <f>P_sol*E_orientation*T_vitre*(s_tot-S_tubes)*abs_fond</f>
        <v>184.67999999999995</v>
      </c>
      <c r="H75" s="2">
        <f>(F75*60*pas_calc)</f>
        <v>29743.200000000004</v>
      </c>
      <c r="I75" s="2">
        <f>G75*60*pas_calc</f>
        <v>11080.799999999997</v>
      </c>
      <c r="J75" s="2">
        <f>(E75-t_ext)*((U_vitre*s_tot)+(U_fond*s_tot))*60*pas_calc</f>
        <v>-2512.7369246617714</v>
      </c>
      <c r="K75" s="2">
        <f>(I75-J75-L75)/mcp_capteur</f>
        <v>5.7473403788770611E-2</v>
      </c>
      <c r="L75" s="2">
        <f>S_tubes*10*(E75-D75)*60*pas_calc</f>
        <v>13363.643309506686</v>
      </c>
      <c r="M75" s="2">
        <f>(H75+L75)/(4180*V_tubes)</f>
        <v>0.10298402767682951</v>
      </c>
    </row>
    <row r="76" spans="2:13" s="2" customFormat="1" x14ac:dyDescent="0.25">
      <c r="B76" s="2">
        <f t="shared" si="0"/>
        <v>0.68333333333333335</v>
      </c>
      <c r="C76" s="2">
        <f>C75+pas_calc</f>
        <v>41</v>
      </c>
      <c r="D76" s="2">
        <f t="shared" si="1"/>
        <v>19.305574234642254</v>
      </c>
      <c r="E76" s="2">
        <f t="shared" si="2"/>
        <v>27.994471002588629</v>
      </c>
      <c r="F76" s="2">
        <f>P_sol*E_orientation*T_vitre*S_tubes*abs_tubes</f>
        <v>495.72000000000008</v>
      </c>
      <c r="G76" s="2">
        <f>P_sol*E_orientation*T_vitre*(s_tot-S_tubes)*abs_fond</f>
        <v>184.67999999999995</v>
      </c>
      <c r="H76" s="2">
        <f>(F76*60*pas_calc)</f>
        <v>29743.200000000004</v>
      </c>
      <c r="I76" s="2">
        <f>G76*60*pas_calc</f>
        <v>11080.799999999997</v>
      </c>
      <c r="J76" s="2">
        <f>(E76-t_ext)*((U_vitre*s_tot)+(U_fond*s_tot))*60*pas_calc</f>
        <v>-2442.7343188470504</v>
      </c>
      <c r="K76" s="2">
        <f>(I76-J76-L76)/mcp_capteur</f>
        <v>5.7380565972272965E-2</v>
      </c>
      <c r="L76" s="2">
        <f>S_tubes*10*(E76-D76)*60*pas_calc</f>
        <v>13294.012054957955</v>
      </c>
      <c r="M76" s="2">
        <f>(H76+L76)/(4180*V_tubes)</f>
        <v>0.10281767573604526</v>
      </c>
    </row>
    <row r="77" spans="2:13" s="2" customFormat="1" x14ac:dyDescent="0.25">
      <c r="B77" s="2">
        <f t="shared" si="0"/>
        <v>0.7</v>
      </c>
      <c r="C77" s="2">
        <f>C76+pas_calc</f>
        <v>42</v>
      </c>
      <c r="D77" s="2">
        <f t="shared" si="1"/>
        <v>19.408391910378299</v>
      </c>
      <c r="E77" s="2">
        <f t="shared" si="2"/>
        <v>28.051851568560902</v>
      </c>
      <c r="F77" s="2">
        <f>P_sol*E_orientation*T_vitre*S_tubes*abs_tubes</f>
        <v>495.72000000000008</v>
      </c>
      <c r="G77" s="2">
        <f>P_sol*E_orientation*T_vitre*(s_tot-S_tubes)*abs_fond</f>
        <v>184.67999999999995</v>
      </c>
      <c r="H77" s="2">
        <f>(F77*60*pas_calc)</f>
        <v>29743.200000000004</v>
      </c>
      <c r="I77" s="2">
        <f>G77*60*pas_calc</f>
        <v>11080.799999999997</v>
      </c>
      <c r="J77" s="2">
        <f>(E77-t_ext)*((U_vitre*s_tot)+(U_fond*s_tot))*60*pas_calc</f>
        <v>-2372.8447894928208</v>
      </c>
      <c r="K77" s="2">
        <f>(I77-J77-L77)/mcp_capteur</f>
        <v>5.7287878118358546E-2</v>
      </c>
      <c r="L77" s="2">
        <f>S_tubes*10*(E77-D77)*60*pas_calc</f>
        <v>13224.493277019385</v>
      </c>
      <c r="M77" s="2">
        <f>(H77+L77)/(4180*V_tubes)</f>
        <v>0.10265159250652459</v>
      </c>
    </row>
    <row r="78" spans="2:13" s="2" customFormat="1" x14ac:dyDescent="0.25">
      <c r="B78" s="2">
        <f t="shared" si="0"/>
        <v>0.71666666666666667</v>
      </c>
      <c r="C78" s="2">
        <f>C77+pas_calc</f>
        <v>43</v>
      </c>
      <c r="D78" s="2">
        <f t="shared" si="1"/>
        <v>19.511043502884824</v>
      </c>
      <c r="E78" s="2">
        <f t="shared" si="2"/>
        <v>28.109139446679261</v>
      </c>
      <c r="F78" s="2">
        <f>P_sol*E_orientation*T_vitre*S_tubes*abs_tubes</f>
        <v>495.72000000000008</v>
      </c>
      <c r="G78" s="2">
        <f>P_sol*E_orientation*T_vitre*(s_tot-S_tubes)*abs_fond</f>
        <v>184.67999999999995</v>
      </c>
      <c r="H78" s="2">
        <f>(F78*60*pas_calc)</f>
        <v>29743.200000000004</v>
      </c>
      <c r="I78" s="2">
        <f>G78*60*pas_calc</f>
        <v>11080.799999999997</v>
      </c>
      <c r="J78" s="2">
        <f>(E78-t_ext)*((U_vitre*s_tot)+(U_fond*s_tot))*60*pas_calc</f>
        <v>-2303.0681539446596</v>
      </c>
      <c r="K78" s="2">
        <f>(I78-J78-L78)/mcp_capteur</f>
        <v>5.7195339984791642E-2</v>
      </c>
      <c r="L78" s="2">
        <f>S_tubes*10*(E78-D78)*60*pas_calc</f>
        <v>13155.08679400549</v>
      </c>
      <c r="M78" s="2">
        <f>(H78+L78)/(4180*V_tubes)</f>
        <v>0.10248577755421333</v>
      </c>
    </row>
    <row r="79" spans="2:13" s="2" customFormat="1" x14ac:dyDescent="0.25">
      <c r="B79" s="2">
        <f t="shared" si="0"/>
        <v>0.73333333333333328</v>
      </c>
      <c r="C79" s="2">
        <f>C78+pas_calc</f>
        <v>44</v>
      </c>
      <c r="D79" s="2">
        <f t="shared" si="1"/>
        <v>19.613529280439039</v>
      </c>
      <c r="E79" s="2">
        <f t="shared" si="2"/>
        <v>28.166334786664052</v>
      </c>
      <c r="F79" s="2">
        <f>P_sol*E_orientation*T_vitre*S_tubes*abs_tubes</f>
        <v>495.72000000000008</v>
      </c>
      <c r="G79" s="2">
        <f>P_sol*E_orientation*T_vitre*(s_tot-S_tubes)*abs_fond</f>
        <v>184.67999999999995</v>
      </c>
      <c r="H79" s="2">
        <f>(F79*60*pas_calc)</f>
        <v>29743.200000000004</v>
      </c>
      <c r="I79" s="2">
        <f>G79*60*pas_calc</f>
        <v>11080.799999999997</v>
      </c>
      <c r="J79" s="2">
        <f>(E79-t_ext)*((U_vitre*s_tot)+(U_fond*s_tot))*60*pas_calc</f>
        <v>-2233.404229843185</v>
      </c>
      <c r="K79" s="2">
        <f>(I79-J79-L79)/mcp_capteur</f>
        <v>5.7102951329727605E-2</v>
      </c>
      <c r="L79" s="2">
        <f>S_tubes*10*(E79-D79)*60*pas_calc</f>
        <v>13085.792424524272</v>
      </c>
      <c r="M79" s="2">
        <f>(H79+L79)/(4180*V_tubes)</f>
        <v>0.10232023044575854</v>
      </c>
    </row>
    <row r="80" spans="2:13" s="2" customFormat="1" x14ac:dyDescent="0.25">
      <c r="B80" s="2">
        <f t="shared" si="0"/>
        <v>0.75</v>
      </c>
      <c r="C80" s="2">
        <f>C79+pas_calc</f>
        <v>45</v>
      </c>
      <c r="D80" s="2">
        <f t="shared" si="1"/>
        <v>19.715849510884798</v>
      </c>
      <c r="E80" s="2">
        <f t="shared" si="2"/>
        <v>28.22343773799378</v>
      </c>
      <c r="F80" s="2">
        <f>P_sol*E_orientation*T_vitre*S_tubes*abs_tubes</f>
        <v>495.72000000000008</v>
      </c>
      <c r="G80" s="2">
        <f>P_sol*E_orientation*T_vitre*(s_tot-S_tubes)*abs_fond</f>
        <v>184.67999999999995</v>
      </c>
      <c r="H80" s="2">
        <f>(F80*60*pas_calc)</f>
        <v>29743.200000000004</v>
      </c>
      <c r="I80" s="2">
        <f>G80*60*pas_calc</f>
        <v>11080.799999999997</v>
      </c>
      <c r="J80" s="2">
        <f>(E80-t_ext)*((U_vitre*s_tot)+(U_fond*s_tot))*60*pas_calc</f>
        <v>-2163.8528351235755</v>
      </c>
      <c r="K80" s="2">
        <f>(I80-J80-L80)/mcp_capteur</f>
        <v>5.7010711911706494E-2</v>
      </c>
      <c r="L80" s="2">
        <f>S_tubes*10*(E80-D80)*60*pas_calc</f>
        <v>13016.609987476746</v>
      </c>
      <c r="M80" s="2">
        <f>(H80+L80)/(4180*V_tubes)</f>
        <v>0.10215495074850729</v>
      </c>
    </row>
    <row r="81" spans="2:13" s="2" customFormat="1" x14ac:dyDescent="0.25">
      <c r="B81" s="2">
        <f t="shared" si="0"/>
        <v>0.76666666666666672</v>
      </c>
      <c r="C81" s="2">
        <f>C80+pas_calc</f>
        <v>46</v>
      </c>
      <c r="D81" s="2">
        <f t="shared" si="1"/>
        <v>19.818004461633304</v>
      </c>
      <c r="E81" s="2">
        <f t="shared" si="2"/>
        <v>28.280448449905489</v>
      </c>
      <c r="F81" s="2">
        <f>P_sol*E_orientation*T_vitre*S_tubes*abs_tubes</f>
        <v>495.72000000000008</v>
      </c>
      <c r="G81" s="2">
        <f>P_sol*E_orientation*T_vitre*(s_tot-S_tubes)*abs_fond</f>
        <v>184.67999999999995</v>
      </c>
      <c r="H81" s="2">
        <f>(F81*60*pas_calc)</f>
        <v>29743.200000000004</v>
      </c>
      <c r="I81" s="2">
        <f>G81*60*pas_calc</f>
        <v>11080.799999999997</v>
      </c>
      <c r="J81" s="2">
        <f>(E81-t_ext)*((U_vitre*s_tot)+(U_fond*s_tot))*60*pas_calc</f>
        <v>-2094.4137880151147</v>
      </c>
      <c r="K81" s="2">
        <f>(I81-J81-L81)/mcp_capteur</f>
        <v>5.6918621489667205E-2</v>
      </c>
      <c r="L81" s="2">
        <f>S_tubes*10*(E81-D81)*60*pas_calc</f>
        <v>12947.539302056444</v>
      </c>
      <c r="M81" s="2">
        <f>(H81+L81)/(4180*V_tubes)</f>
        <v>0.10198993803050543</v>
      </c>
    </row>
    <row r="82" spans="2:13" s="2" customFormat="1" x14ac:dyDescent="0.25">
      <c r="B82" s="2">
        <f t="shared" si="0"/>
        <v>0.78333333333333333</v>
      </c>
      <c r="C82" s="2">
        <f>C81+pas_calc</f>
        <v>47</v>
      </c>
      <c r="D82" s="2">
        <f t="shared" si="1"/>
        <v>19.91999439966381</v>
      </c>
      <c r="E82" s="2">
        <f t="shared" si="2"/>
        <v>28.337367071395157</v>
      </c>
      <c r="F82" s="2">
        <f>P_sol*E_orientation*T_vitre*S_tubes*abs_tubes</f>
        <v>495.72000000000008</v>
      </c>
      <c r="G82" s="2">
        <f>P_sol*E_orientation*T_vitre*(s_tot-S_tubes)*abs_fond</f>
        <v>184.67999999999995</v>
      </c>
      <c r="H82" s="2">
        <f>(F82*60*pas_calc)</f>
        <v>29743.200000000004</v>
      </c>
      <c r="I82" s="2">
        <f>G82*60*pas_calc</f>
        <v>11080.799999999997</v>
      </c>
      <c r="J82" s="2">
        <f>(E82-t_ext)*((U_vitre*s_tot)+(U_fond*s_tot))*60*pas_calc</f>
        <v>-2025.0869070406991</v>
      </c>
      <c r="K82" s="2">
        <f>(I82-J82-L82)/mcp_capteur</f>
        <v>5.6826679822933782E-2</v>
      </c>
      <c r="L82" s="2">
        <f>S_tubes*10*(E82-D82)*60*pas_calc</f>
        <v>12878.580187748961</v>
      </c>
      <c r="M82" s="2">
        <f>(H82+L82)/(4180*V_tubes)</f>
        <v>0.10182519186049663</v>
      </c>
    </row>
    <row r="83" spans="2:13" s="2" customFormat="1" x14ac:dyDescent="0.25">
      <c r="B83" s="2">
        <f t="shared" si="0"/>
        <v>0.8</v>
      </c>
      <c r="C83" s="2">
        <f>C82+pas_calc</f>
        <v>48</v>
      </c>
      <c r="D83" s="2">
        <f t="shared" si="1"/>
        <v>20.021819591524306</v>
      </c>
      <c r="E83" s="2">
        <f t="shared" si="2"/>
        <v>28.39419375121809</v>
      </c>
      <c r="F83" s="2">
        <f>P_sol*E_orientation*T_vitre*S_tubes*abs_tubes</f>
        <v>495.72000000000008</v>
      </c>
      <c r="G83" s="2">
        <f>P_sol*E_orientation*T_vitre*(s_tot-S_tubes)*abs_fond</f>
        <v>184.67999999999995</v>
      </c>
      <c r="H83" s="2">
        <f>(F83*60*pas_calc)</f>
        <v>29743.200000000004</v>
      </c>
      <c r="I83" s="2">
        <f>G83*60*pas_calc</f>
        <v>11080.799999999997</v>
      </c>
      <c r="J83" s="2">
        <f>(E83-t_ext)*((U_vitre*s_tot)+(U_fond*s_tot))*60*pas_calc</f>
        <v>-1955.8720110163663</v>
      </c>
      <c r="K83" s="2">
        <f>(I83-J83-L83)/mcp_capteur</f>
        <v>5.673488667121819E-2</v>
      </c>
      <c r="L83" s="2">
        <f>S_tubes*10*(E83-D83)*60*pas_calc</f>
        <v>12809.732464331491</v>
      </c>
      <c r="M83" s="2">
        <f>(H83+L83)/(4180*V_tubes)</f>
        <v>0.10166071180792112</v>
      </c>
    </row>
    <row r="84" spans="2:13" s="2" customFormat="1" x14ac:dyDescent="0.25">
      <c r="B84" s="2">
        <f t="shared" si="0"/>
        <v>0.81666666666666665</v>
      </c>
      <c r="C84" s="2">
        <f>C83+pas_calc</f>
        <v>49</v>
      </c>
      <c r="D84" s="2">
        <f t="shared" si="1"/>
        <v>20.123480303332226</v>
      </c>
      <c r="E84" s="2">
        <f t="shared" si="2"/>
        <v>28.450928637889309</v>
      </c>
      <c r="F84" s="2">
        <f>P_sol*E_orientation*T_vitre*S_tubes*abs_tubes</f>
        <v>495.72000000000008</v>
      </c>
      <c r="G84" s="2">
        <f>P_sol*E_orientation*T_vitre*(s_tot-S_tubes)*abs_fond</f>
        <v>184.67999999999995</v>
      </c>
      <c r="H84" s="2">
        <f>(F84*60*pas_calc)</f>
        <v>29743.200000000004</v>
      </c>
      <c r="I84" s="2">
        <f>G84*60*pas_calc</f>
        <v>11080.799999999997</v>
      </c>
      <c r="J84" s="2">
        <f>(E84-t_ext)*((U_vitre*s_tot)+(U_fond*s_tot))*60*pas_calc</f>
        <v>-1886.7689190508222</v>
      </c>
      <c r="K84" s="2">
        <f>(I84-J84-L84)/mcp_capteur</f>
        <v>5.6643241794620283E-2</v>
      </c>
      <c r="L84" s="2">
        <f>S_tubes*10*(E84-D84)*60*pas_calc</f>
        <v>12740.995951872339</v>
      </c>
      <c r="M84" s="2">
        <f>(H84+L84)/(4180*V_tubes)</f>
        <v>0.1014964974429147</v>
      </c>
    </row>
    <row r="85" spans="2:13" s="2" customFormat="1" x14ac:dyDescent="0.25">
      <c r="B85" s="2">
        <f t="shared" si="0"/>
        <v>0.83333333333333337</v>
      </c>
      <c r="C85" s="2">
        <f>C84+pas_calc</f>
        <v>50</v>
      </c>
      <c r="D85" s="2">
        <f t="shared" si="1"/>
        <v>20.224976800775142</v>
      </c>
      <c r="E85" s="2">
        <f t="shared" si="2"/>
        <v>28.50757187968393</v>
      </c>
      <c r="F85" s="2">
        <f>P_sol*E_orientation*T_vitre*S_tubes*abs_tubes</f>
        <v>495.72000000000008</v>
      </c>
      <c r="G85" s="2">
        <f>P_sol*E_orientation*T_vitre*(s_tot-S_tubes)*abs_fond</f>
        <v>184.67999999999995</v>
      </c>
      <c r="H85" s="2">
        <f>(F85*60*pas_calc)</f>
        <v>29743.200000000004</v>
      </c>
      <c r="I85" s="2">
        <f>G85*60*pas_calc</f>
        <v>11080.799999999997</v>
      </c>
      <c r="J85" s="2">
        <f>(E85-t_ext)*((U_vitre*s_tot)+(U_fond*s_tot))*60*pas_calc</f>
        <v>-1817.7774505449736</v>
      </c>
      <c r="K85" s="2">
        <f>(I85-J85-L85)/mcp_capteur</f>
        <v>5.6551744953631439E-2</v>
      </c>
      <c r="L85" s="2">
        <f>S_tubes*10*(E85-D85)*60*pas_calc</f>
        <v>12672.370470730446</v>
      </c>
      <c r="M85" s="2">
        <f>(H85+L85)/(4180*V_tubes)</f>
        <v>0.10133254833630745</v>
      </c>
    </row>
    <row r="86" spans="2:13" s="2" customFormat="1" x14ac:dyDescent="0.25">
      <c r="B86" s="2">
        <f t="shared" si="0"/>
        <v>0.85</v>
      </c>
      <c r="C86" s="2">
        <f>C85+pas_calc</f>
        <v>51</v>
      </c>
      <c r="D86" s="2">
        <f t="shared" si="1"/>
        <v>20.326309349111451</v>
      </c>
      <c r="E86" s="2">
        <f t="shared" si="2"/>
        <v>28.56412362463756</v>
      </c>
      <c r="F86" s="2">
        <f>P_sol*E_orientation*T_vitre*S_tubes*abs_tubes</f>
        <v>495.72000000000008</v>
      </c>
      <c r="G86" s="2">
        <f>P_sol*E_orientation*T_vitre*(s_tot-S_tubes)*abs_fond</f>
        <v>184.67999999999995</v>
      </c>
      <c r="H86" s="2">
        <f>(F86*60*pas_calc)</f>
        <v>29743.200000000004</v>
      </c>
      <c r="I86" s="2">
        <f>G86*60*pas_calc</f>
        <v>11080.799999999997</v>
      </c>
      <c r="J86" s="2">
        <f>(E86-t_ext)*((U_vitre*s_tot)+(U_fond*s_tot))*60*pas_calc</f>
        <v>-1748.8974251914522</v>
      </c>
      <c r="K86" s="2">
        <f>(I86-J86-L86)/mcp_capteur</f>
        <v>5.6460395909125057E-2</v>
      </c>
      <c r="L86" s="2">
        <f>S_tubes*10*(E86-D86)*60*pas_calc</f>
        <v>12603.855841554949</v>
      </c>
      <c r="M86" s="2">
        <f>(H86+L86)/(4180*V_tubes)</f>
        <v>0.10116886405962273</v>
      </c>
    </row>
    <row r="87" spans="2:13" s="2" customFormat="1" x14ac:dyDescent="0.25">
      <c r="B87" s="2">
        <f t="shared" si="0"/>
        <v>0.8666666666666667</v>
      </c>
      <c r="C87" s="2">
        <f>C86+pas_calc</f>
        <v>52</v>
      </c>
      <c r="D87" s="2">
        <f t="shared" si="1"/>
        <v>20.427478213171074</v>
      </c>
      <c r="E87" s="2">
        <f t="shared" si="2"/>
        <v>28.620584020546683</v>
      </c>
      <c r="F87" s="2">
        <f>P_sol*E_orientation*T_vitre*S_tubes*abs_tubes</f>
        <v>495.72000000000008</v>
      </c>
      <c r="G87" s="2">
        <f>P_sol*E_orientation*T_vitre*(s_tot-S_tubes)*abs_fond</f>
        <v>184.67999999999995</v>
      </c>
      <c r="H87" s="2">
        <f>(F87*60*pas_calc)</f>
        <v>29743.200000000004</v>
      </c>
      <c r="I87" s="2">
        <f>G87*60*pas_calc</f>
        <v>11080.799999999997</v>
      </c>
      <c r="J87" s="2">
        <f>(E87-t_ext)*((U_vitre*s_tot)+(U_fond*s_tot))*60*pas_calc</f>
        <v>-1680.1286629741396</v>
      </c>
      <c r="K87" s="2">
        <f>(I87-J87-L87)/mcp_capteur</f>
        <v>5.636919442236285E-2</v>
      </c>
      <c r="L87" s="2">
        <f>S_tubes*10*(E87-D87)*60*pas_calc</f>
        <v>12535.451885284685</v>
      </c>
      <c r="M87" s="2">
        <f>(H87+L87)/(4180*V_tubes)</f>
        <v>0.10100544418507611</v>
      </c>
    </row>
    <row r="88" spans="2:13" s="2" customFormat="1" x14ac:dyDescent="0.25">
      <c r="B88" s="2">
        <f t="shared" si="0"/>
        <v>0.8833333333333333</v>
      </c>
      <c r="C88" s="2">
        <f>C87+pas_calc</f>
        <v>53</v>
      </c>
      <c r="D88" s="2">
        <f t="shared" si="1"/>
        <v>20.528483657356151</v>
      </c>
      <c r="E88" s="2">
        <f t="shared" si="2"/>
        <v>28.676953214969046</v>
      </c>
      <c r="F88" s="2">
        <f>P_sol*E_orientation*T_vitre*S_tubes*abs_tubes</f>
        <v>495.72000000000008</v>
      </c>
      <c r="G88" s="2">
        <f>P_sol*E_orientation*T_vitre*(s_tot-S_tubes)*abs_fond</f>
        <v>184.67999999999995</v>
      </c>
      <c r="H88" s="2">
        <f>(F88*60*pas_calc)</f>
        <v>29743.200000000004</v>
      </c>
      <c r="I88" s="2">
        <f>G88*60*pas_calc</f>
        <v>11080.799999999997</v>
      </c>
      <c r="J88" s="2">
        <f>(E88-t_ext)*((U_vitre*s_tot)+(U_fond*s_tot))*60*pas_calc</f>
        <v>-1611.4709841677018</v>
      </c>
      <c r="K88" s="2">
        <f>(I88-J88-L88)/mcp_capteur</f>
        <v>5.627814025499174E-2</v>
      </c>
      <c r="L88" s="2">
        <f>S_tubes*10*(E88-D88)*60*pas_calc</f>
        <v>12467.158423147732</v>
      </c>
      <c r="M88" s="2">
        <f>(H88+L88)/(4180*V_tubes)</f>
        <v>0.100842288285574</v>
      </c>
    </row>
    <row r="89" spans="2:13" s="2" customFormat="1" x14ac:dyDescent="0.25">
      <c r="B89" s="2">
        <f t="shared" si="0"/>
        <v>0.9</v>
      </c>
      <c r="C89" s="2">
        <f>C88+pas_calc</f>
        <v>54</v>
      </c>
      <c r="D89" s="2">
        <f t="shared" si="1"/>
        <v>20.629325945641725</v>
      </c>
      <c r="E89" s="2">
        <f t="shared" si="2"/>
        <v>28.733231355224039</v>
      </c>
      <c r="F89" s="2">
        <f>P_sol*E_orientation*T_vitre*S_tubes*abs_tubes</f>
        <v>495.72000000000008</v>
      </c>
      <c r="G89" s="2">
        <f>P_sol*E_orientation*T_vitre*(s_tot-S_tubes)*abs_fond</f>
        <v>184.67999999999995</v>
      </c>
      <c r="H89" s="2">
        <f>(F89*60*pas_calc)</f>
        <v>29743.200000000004</v>
      </c>
      <c r="I89" s="2">
        <f>G89*60*pas_calc</f>
        <v>11080.799999999997</v>
      </c>
      <c r="J89" s="2">
        <f>(E89-t_ext)*((U_vitre*s_tot)+(U_fond*s_tot))*60*pas_calc</f>
        <v>-1542.9242093371211</v>
      </c>
      <c r="K89" s="2">
        <f>(I89-J89-L89)/mcp_capteur</f>
        <v>5.6187233169044247E-2</v>
      </c>
      <c r="L89" s="2">
        <f>S_tubes*10*(E89-D89)*60*pas_calc</f>
        <v>12398.975276660942</v>
      </c>
      <c r="M89" s="2">
        <f>(H89+L89)/(4180*V_tubes)</f>
        <v>0.10067939593471284</v>
      </c>
    </row>
    <row r="90" spans="2:13" s="2" customFormat="1" x14ac:dyDescent="0.25">
      <c r="B90" s="2">
        <f t="shared" si="0"/>
        <v>0.91666666666666663</v>
      </c>
      <c r="C90" s="2">
        <f>C89+pas_calc</f>
        <v>55</v>
      </c>
      <c r="D90" s="2">
        <f t="shared" si="1"/>
        <v>20.730005341576437</v>
      </c>
      <c r="E90" s="2">
        <f t="shared" si="2"/>
        <v>28.789418588393083</v>
      </c>
      <c r="F90" s="2">
        <f>P_sol*E_orientation*T_vitre*S_tubes*abs_tubes</f>
        <v>495.72000000000008</v>
      </c>
      <c r="G90" s="2">
        <f>P_sol*E_orientation*T_vitre*(s_tot-S_tubes)*abs_fond</f>
        <v>184.67999999999995</v>
      </c>
      <c r="H90" s="2">
        <f>(F90*60*pas_calc)</f>
        <v>29743.200000000004</v>
      </c>
      <c r="I90" s="2">
        <f>G90*60*pas_calc</f>
        <v>11080.799999999997</v>
      </c>
      <c r="J90" s="2">
        <f>(E90-t_ext)*((U_vitre*s_tot)+(U_fond*s_tot))*60*pas_calc</f>
        <v>-1474.4881593372247</v>
      </c>
      <c r="K90" s="2">
        <f>(I90-J90-L90)/mcp_capteur</f>
        <v>5.6096472926937625E-2</v>
      </c>
      <c r="L90" s="2">
        <f>S_tubes*10*(E90-D90)*60*pas_calc</f>
        <v>12330.902267629472</v>
      </c>
      <c r="M90" s="2">
        <f>(H90+L90)/(4180*V_tubes)</f>
        <v>0.1005167667067778</v>
      </c>
    </row>
    <row r="91" spans="2:13" s="2" customFormat="1" x14ac:dyDescent="0.25">
      <c r="B91" s="2">
        <f t="shared" si="0"/>
        <v>0.93333333333333335</v>
      </c>
      <c r="C91" s="2">
        <f>C90+pas_calc</f>
        <v>56</v>
      </c>
      <c r="D91" s="2">
        <f t="shared" si="1"/>
        <v>20.830522108283215</v>
      </c>
      <c r="E91" s="2">
        <f t="shared" si="2"/>
        <v>28.845515061320022</v>
      </c>
      <c r="F91" s="2">
        <f>P_sol*E_orientation*T_vitre*S_tubes*abs_tubes</f>
        <v>495.72000000000008</v>
      </c>
      <c r="G91" s="2">
        <f>P_sol*E_orientation*T_vitre*(s_tot-S_tubes)*abs_fond</f>
        <v>184.67999999999995</v>
      </c>
      <c r="H91" s="2">
        <f>(F91*60*pas_calc)</f>
        <v>29743.200000000004</v>
      </c>
      <c r="I91" s="2">
        <f>G91*60*pas_calc</f>
        <v>11080.799999999997</v>
      </c>
      <c r="J91" s="2">
        <f>(E91-t_ext)*((U_vitre*s_tot)+(U_fond*s_tot))*60*pas_calc</f>
        <v>-1406.1626553122135</v>
      </c>
      <c r="K91" s="2">
        <f>(I91-J91-L91)/mcp_capteur</f>
        <v>5.6005859291473822E-2</v>
      </c>
      <c r="L91" s="2">
        <f>S_tubes*10*(E91-D91)*60*pas_calc</f>
        <v>12262.939218146315</v>
      </c>
      <c r="M91" s="2">
        <f>(H91+L91)/(4180*V_tubes)</f>
        <v>0.10035440017674167</v>
      </c>
    </row>
    <row r="92" spans="2:13" s="2" customFormat="1" x14ac:dyDescent="0.25">
      <c r="B92" s="2">
        <f t="shared" si="0"/>
        <v>0.95</v>
      </c>
      <c r="C92" s="2">
        <f>C91+pas_calc</f>
        <v>57</v>
      </c>
      <c r="D92" s="2">
        <f t="shared" si="1"/>
        <v>20.930876508459956</v>
      </c>
      <c r="E92" s="2">
        <f t="shared" si="2"/>
        <v>28.901520920611496</v>
      </c>
      <c r="F92" s="2">
        <f>P_sol*E_orientation*T_vitre*S_tubes*abs_tubes</f>
        <v>495.72000000000008</v>
      </c>
      <c r="G92" s="2">
        <f>P_sol*E_orientation*T_vitre*(s_tot-S_tubes)*abs_fond</f>
        <v>184.67999999999995</v>
      </c>
      <c r="H92" s="2">
        <f>(F92*60*pas_calc)</f>
        <v>29743.200000000004</v>
      </c>
      <c r="I92" s="2">
        <f>G92*60*pas_calc</f>
        <v>11080.799999999997</v>
      </c>
      <c r="J92" s="2">
        <f>(E92-t_ext)*((U_vitre*s_tot)+(U_fond*s_tot))*60*pas_calc</f>
        <v>-1337.9475186951979</v>
      </c>
      <c r="K92" s="2">
        <f>(I92-J92-L92)/mcp_capteur</f>
        <v>5.5915392025834537E-2</v>
      </c>
      <c r="L92" s="2">
        <f>S_tubes*10*(E92-D92)*60*pas_calc</f>
        <v>12195.085950591858</v>
      </c>
      <c r="M92" s="2">
        <f>(H92+L92)/(4180*V_tubes)</f>
        <v>0.10019229592026391</v>
      </c>
    </row>
    <row r="93" spans="2:13" s="2" customFormat="1" x14ac:dyDescent="0.25">
      <c r="B93" s="2">
        <f t="shared" si="0"/>
        <v>0.96666666666666667</v>
      </c>
      <c r="C93" s="2">
        <f>C92+pas_calc</f>
        <v>58</v>
      </c>
      <c r="D93" s="2">
        <f t="shared" si="1"/>
        <v>21.031068804380219</v>
      </c>
      <c r="E93" s="2">
        <f t="shared" si="2"/>
        <v>28.957436312637331</v>
      </c>
      <c r="F93" s="2">
        <f>P_sol*E_orientation*T_vitre*S_tubes*abs_tubes</f>
        <v>495.72000000000008</v>
      </c>
      <c r="G93" s="2">
        <f>P_sol*E_orientation*T_vitre*(s_tot-S_tubes)*abs_fond</f>
        <v>184.67999999999995</v>
      </c>
      <c r="H93" s="2">
        <f>(F93*60*pas_calc)</f>
        <v>29743.200000000004</v>
      </c>
      <c r="I93" s="2">
        <f>G93*60*pas_calc</f>
        <v>11080.799999999997</v>
      </c>
      <c r="J93" s="2">
        <f>(E93-t_ext)*((U_vitre*s_tot)+(U_fond*s_tot))*60*pas_calc</f>
        <v>-1269.8425712077312</v>
      </c>
      <c r="K93" s="2">
        <f>(I93-J93-L93)/mcp_capteur</f>
        <v>5.5825070893586147E-2</v>
      </c>
      <c r="L93" s="2">
        <f>S_tubes*10*(E93-D93)*60*pas_calc</f>
        <v>12127.342287633384</v>
      </c>
      <c r="M93" s="2">
        <f>(H93+L93)/(4180*V_tubes)</f>
        <v>0.1000304535136893</v>
      </c>
    </row>
    <row r="94" spans="2:13" s="2" customFormat="1" x14ac:dyDescent="0.25">
      <c r="B94" s="2">
        <f t="shared" si="0"/>
        <v>0.98333333333333328</v>
      </c>
      <c r="C94" s="2">
        <f>C93+pas_calc</f>
        <v>59</v>
      </c>
      <c r="D94" s="2">
        <f t="shared" si="1"/>
        <v>21.131099257893908</v>
      </c>
      <c r="E94" s="2">
        <f t="shared" si="2"/>
        <v>29.013261383530917</v>
      </c>
      <c r="F94" s="2">
        <f>P_sol*E_orientation*T_vitre*S_tubes*abs_tubes</f>
        <v>495.72000000000008</v>
      </c>
      <c r="G94" s="2">
        <f>P_sol*E_orientation*T_vitre*(s_tot-S_tubes)*abs_fond</f>
        <v>184.67999999999995</v>
      </c>
      <c r="H94" s="2">
        <f>(F94*60*pas_calc)</f>
        <v>29743.200000000004</v>
      </c>
      <c r="I94" s="2">
        <f>G94*60*pas_calc</f>
        <v>11080.799999999997</v>
      </c>
      <c r="J94" s="2">
        <f>(E94-t_ext)*((U_vitre*s_tot)+(U_fond*s_tot))*60*pas_calc</f>
        <v>-1201.8476348593429</v>
      </c>
      <c r="K94" s="2">
        <f>(I94-J94-L94)/mcp_capteur</f>
        <v>5.5734895658678854E-2</v>
      </c>
      <c r="L94" s="2">
        <f>S_tubes*10*(E94-D94)*60*pas_calc</f>
        <v>12059.708052224625</v>
      </c>
      <c r="M94" s="2">
        <f>(H94+L94)/(4180*V_tubes)</f>
        <v>9.9868872534047012E-2</v>
      </c>
    </row>
    <row r="95" spans="2:13" s="2" customFormat="1" x14ac:dyDescent="0.25">
      <c r="B95" s="2">
        <f t="shared" si="0"/>
        <v>1</v>
      </c>
      <c r="C95" s="2">
        <f>C94+pas_calc</f>
        <v>60</v>
      </c>
      <c r="D95" s="2">
        <f t="shared" si="1"/>
        <v>21.230968130427954</v>
      </c>
      <c r="E95" s="2">
        <f t="shared" si="2"/>
        <v>29.068996279189594</v>
      </c>
      <c r="F95" s="2">
        <f>P_sol*E_orientation*T_vitre*S_tubes*abs_tubes</f>
        <v>495.72000000000008</v>
      </c>
      <c r="G95" s="2">
        <f>P_sol*E_orientation*T_vitre*(s_tot-S_tubes)*abs_fond</f>
        <v>184.67999999999995</v>
      </c>
      <c r="H95" s="2">
        <f>(F95*60*pas_calc)</f>
        <v>29743.200000000004</v>
      </c>
      <c r="I95" s="2">
        <f>G95*60*pas_calc</f>
        <v>11080.799999999997</v>
      </c>
      <c r="J95" s="2">
        <f>(E95-t_ext)*((U_vitre*s_tot)+(U_fond*s_tot))*60*pas_calc</f>
        <v>-1133.962531947074</v>
      </c>
      <c r="K95" s="2">
        <f>(I95-J95-L95)/mcp_capteur</f>
        <v>5.5644866085439844E-2</v>
      </c>
      <c r="L95" s="2">
        <f>S_tubes*10*(E95-D95)*60*pas_calc</f>
        <v>11992.183067605312</v>
      </c>
      <c r="M95" s="2">
        <f>(H95+L95)/(4180*V_tubes)</f>
        <v>9.9707552559049464E-2</v>
      </c>
    </row>
    <row r="96" spans="2:13" s="2" customFormat="1" x14ac:dyDescent="0.25">
      <c r="B96" s="2">
        <f t="shared" si="0"/>
        <v>1.0166666666666666</v>
      </c>
      <c r="C96" s="2">
        <f>C95+pas_calc</f>
        <v>61</v>
      </c>
      <c r="D96" s="2">
        <f t="shared" si="1"/>
        <v>21.330675682987003</v>
      </c>
      <c r="E96" s="2">
        <f t="shared" si="2"/>
        <v>29.124641145275035</v>
      </c>
      <c r="F96" s="2">
        <f>P_sol*E_orientation*T_vitre*S_tubes*abs_tubes</f>
        <v>495.72000000000008</v>
      </c>
      <c r="G96" s="2">
        <f>P_sol*E_orientation*T_vitre*(s_tot-S_tubes)*abs_fond</f>
        <v>184.67999999999995</v>
      </c>
      <c r="H96" s="2">
        <f>(F96*60*pas_calc)</f>
        <v>29743.200000000004</v>
      </c>
      <c r="I96" s="2">
        <f>G96*60*pas_calc</f>
        <v>11080.799999999997</v>
      </c>
      <c r="J96" s="2">
        <f>(E96-t_ext)*((U_vitre*s_tot)+(U_fond*s_tot))*60*pas_calc</f>
        <v>-1066.1870850550072</v>
      </c>
      <c r="K96" s="2">
        <f>(I96-J96-L96)/mcp_capteur</f>
        <v>5.5554981938578746E-2</v>
      </c>
      <c r="L96" s="2">
        <f>S_tubes*10*(E96-D96)*60*pas_calc</f>
        <v>11924.76715730069</v>
      </c>
      <c r="M96" s="2">
        <f>(H96+L96)/(4180*V_tubes)</f>
        <v>9.9546493167091174E-2</v>
      </c>
    </row>
    <row r="97" spans="2:13" s="2" customFormat="1" x14ac:dyDescent="0.25">
      <c r="B97" s="2">
        <f t="shared" si="0"/>
        <v>1.0333333333333334</v>
      </c>
      <c r="C97" s="2">
        <f>C96+pas_calc</f>
        <v>62</v>
      </c>
      <c r="D97" s="2">
        <f t="shared" si="1"/>
        <v>21.430222176154093</v>
      </c>
      <c r="E97" s="2">
        <f t="shared" si="2"/>
        <v>29.180196127213613</v>
      </c>
      <c r="F97" s="2">
        <f>P_sol*E_orientation*T_vitre*S_tubes*abs_tubes</f>
        <v>495.72000000000008</v>
      </c>
      <c r="G97" s="2">
        <f>P_sol*E_orientation*T_vitre*(s_tot-S_tubes)*abs_fond</f>
        <v>184.67999999999995</v>
      </c>
      <c r="H97" s="2">
        <f>(F97*60*pas_calc)</f>
        <v>29743.200000000004</v>
      </c>
      <c r="I97" s="2">
        <f>G97*60*pas_calc</f>
        <v>11080.799999999997</v>
      </c>
      <c r="J97" s="2">
        <f>(E97-t_ext)*((U_vitre*s_tot)+(U_fond*s_tot))*60*pas_calc</f>
        <v>-998.52111705381981</v>
      </c>
      <c r="K97" s="2">
        <f>(I97-J97-L97)/mcp_capteur</f>
        <v>5.5465242983188091E-2</v>
      </c>
      <c r="L97" s="2">
        <f>S_tubes*10*(E97-D97)*60*pas_calc</f>
        <v>11857.460145121066</v>
      </c>
      <c r="M97" s="2">
        <f>(H97+L97)/(4180*V_tubes)</f>
        <v>9.9385693937247735E-2</v>
      </c>
    </row>
    <row r="98" spans="2:13" s="2" customFormat="1" x14ac:dyDescent="0.25">
      <c r="B98" s="2">
        <f t="shared" si="0"/>
        <v>1.05</v>
      </c>
      <c r="C98" s="2">
        <f>C97+pas_calc</f>
        <v>63</v>
      </c>
      <c r="D98" s="2">
        <f t="shared" si="1"/>
        <v>21.52960787009134</v>
      </c>
      <c r="E98" s="2">
        <f t="shared" si="2"/>
        <v>29.235661370196802</v>
      </c>
      <c r="F98" s="2">
        <f>P_sol*E_orientation*T_vitre*S_tubes*abs_tubes</f>
        <v>495.72000000000008</v>
      </c>
      <c r="G98" s="2">
        <f>P_sol*E_orientation*T_vitre*(s_tot-S_tubes)*abs_fond</f>
        <v>184.67999999999995</v>
      </c>
      <c r="H98" s="2">
        <f>(F98*60*pas_calc)</f>
        <v>29743.200000000004</v>
      </c>
      <c r="I98" s="2">
        <f>G98*60*pas_calc</f>
        <v>11080.799999999997</v>
      </c>
      <c r="J98" s="2">
        <f>(E98-t_ext)*((U_vitre*s_tot)+(U_fond*s_tot))*60*pas_calc</f>
        <v>-930.96445110029572</v>
      </c>
      <c r="K98" s="2">
        <f>(I98-J98-L98)/mcp_capteur</f>
        <v>5.5375648984733745E-2</v>
      </c>
      <c r="L98" s="2">
        <f>S_tubes*10*(E98-D98)*60*pas_calc</f>
        <v>11790.261855161358</v>
      </c>
      <c r="M98" s="2">
        <f>(H98+L98)/(4180*V_tubes)</f>
        <v>9.92251544492746E-2</v>
      </c>
    </row>
    <row r="99" spans="2:13" s="2" customFormat="1" x14ac:dyDescent="0.25">
      <c r="B99" s="2">
        <f t="shared" si="0"/>
        <v>1.0666666666666667</v>
      </c>
      <c r="C99" s="2">
        <f>C98+pas_calc</f>
        <v>64</v>
      </c>
      <c r="D99" s="2">
        <f t="shared" si="1"/>
        <v>21.628833024540615</v>
      </c>
      <c r="E99" s="2">
        <f t="shared" si="2"/>
        <v>29.291037019181534</v>
      </c>
      <c r="F99" s="2">
        <f>P_sol*E_orientation*T_vitre*S_tubes*abs_tubes</f>
        <v>495.72000000000008</v>
      </c>
      <c r="G99" s="2">
        <f>P_sol*E_orientation*T_vitre*(s_tot-S_tubes)*abs_fond</f>
        <v>184.67999999999995</v>
      </c>
      <c r="H99" s="2">
        <f>(F99*60*pas_calc)</f>
        <v>29743.200000000004</v>
      </c>
      <c r="I99" s="2">
        <f>G99*60*pas_calc</f>
        <v>11080.799999999997</v>
      </c>
      <c r="J99" s="2">
        <f>(E99-t_ext)*((U_vitre*s_tot)+(U_fond*s_tot))*60*pas_calc</f>
        <v>-863.51691063689168</v>
      </c>
      <c r="K99" s="2">
        <f>(I99-J99-L99)/mcp_capteur</f>
        <v>5.5286199709070845E-2</v>
      </c>
      <c r="L99" s="2">
        <f>S_tubes*10*(E99-D99)*60*pas_calc</f>
        <v>11723.172111800606</v>
      </c>
      <c r="M99" s="2">
        <f>(H99+L99)/(4180*V_tubes)</f>
        <v>9.9064874283606066E-2</v>
      </c>
    </row>
    <row r="100" spans="2:13" s="2" customFormat="1" x14ac:dyDescent="0.25">
      <c r="B100" s="2">
        <f t="shared" ref="B100:B163" si="3">C100/60</f>
        <v>1.0833333333333333</v>
      </c>
      <c r="C100" s="2">
        <f>C99+pas_calc</f>
        <v>65</v>
      </c>
      <c r="D100" s="2">
        <f t="shared" si="1"/>
        <v>21.727897898824221</v>
      </c>
      <c r="E100" s="2">
        <f t="shared" si="2"/>
        <v>29.346323218890603</v>
      </c>
      <c r="F100" s="2">
        <f>P_sol*E_orientation*T_vitre*S_tubes*abs_tubes</f>
        <v>495.72000000000008</v>
      </c>
      <c r="G100" s="2">
        <f>P_sol*E_orientation*T_vitre*(s_tot-S_tubes)*abs_fond</f>
        <v>184.67999999999995</v>
      </c>
      <c r="H100" s="2">
        <f>(F100*60*pas_calc)</f>
        <v>29743.200000000004</v>
      </c>
      <c r="I100" s="2">
        <f>G100*60*pas_calc</f>
        <v>11080.799999999997</v>
      </c>
      <c r="J100" s="2">
        <f>(E100-t_ext)*((U_vitre*s_tot)+(U_fond*s_tot))*60*pas_calc</f>
        <v>-796.17831939124517</v>
      </c>
      <c r="K100" s="2">
        <f>(I100-J100-L100)/mcp_capteur</f>
        <v>5.5196894922418777E-2</v>
      </c>
      <c r="L100" s="2">
        <f>S_tubes*10*(E100-D100)*60*pas_calc</f>
        <v>11656.190739701568</v>
      </c>
      <c r="M100" s="2">
        <f>(H100+L100)/(4180*V_tubes)</f>
        <v>9.8904853021354239E-2</v>
      </c>
    </row>
    <row r="101" spans="2:13" s="2" customFormat="1" x14ac:dyDescent="0.25">
      <c r="B101" s="2">
        <f t="shared" si="3"/>
        <v>1.1000000000000001</v>
      </c>
      <c r="C101" s="2">
        <f>C100+pas_calc</f>
        <v>66</v>
      </c>
      <c r="D101" s="2">
        <f t="shared" ref="D101:D164" si="4">D100+M100</f>
        <v>21.826802751845577</v>
      </c>
      <c r="E101" s="2">
        <f t="shared" ref="E101:E164" si="5">E100+K100</f>
        <v>29.401520113813021</v>
      </c>
      <c r="F101" s="2">
        <f>P_sol*E_orientation*T_vitre*S_tubes*abs_tubes</f>
        <v>495.72000000000008</v>
      </c>
      <c r="G101" s="2">
        <f>P_sol*E_orientation*T_vitre*(s_tot-S_tubes)*abs_fond</f>
        <v>184.67999999999995</v>
      </c>
      <c r="H101" s="2">
        <f>(F101*60*pas_calc)</f>
        <v>29743.200000000004</v>
      </c>
      <c r="I101" s="2">
        <f>G101*60*pas_calc</f>
        <v>11080.799999999997</v>
      </c>
      <c r="J101" s="2">
        <f>(E101-t_ext)*((U_vitre*s_tot)+(U_fond*s_tot))*60*pas_calc</f>
        <v>-728.94850137574065</v>
      </c>
      <c r="K101" s="2">
        <f>(I101-J101-L101)/mcp_capteur</f>
        <v>5.5107734391386658E-2</v>
      </c>
      <c r="L101" s="2">
        <f>S_tubes*10*(E101-D101)*60*pas_calc</f>
        <v>11589.317563810191</v>
      </c>
      <c r="M101" s="2">
        <f>(H101+L101)/(4180*V_tubes)</f>
        <v>9.8745090244307734E-2</v>
      </c>
    </row>
    <row r="102" spans="2:13" s="2" customFormat="1" x14ac:dyDescent="0.25">
      <c r="B102" s="2">
        <f t="shared" si="3"/>
        <v>1.1166666666666667</v>
      </c>
      <c r="C102" s="2">
        <f>C101+pas_calc</f>
        <v>67</v>
      </c>
      <c r="D102" s="2">
        <f t="shared" si="4"/>
        <v>21.925547842089884</v>
      </c>
      <c r="E102" s="2">
        <f t="shared" si="5"/>
        <v>29.456627848204409</v>
      </c>
      <c r="F102" s="2">
        <f>P_sol*E_orientation*T_vitre*S_tubes*abs_tubes</f>
        <v>495.72000000000008</v>
      </c>
      <c r="G102" s="2">
        <f>P_sol*E_orientation*T_vitre*(s_tot-S_tubes)*abs_fond</f>
        <v>184.67999999999995</v>
      </c>
      <c r="H102" s="2">
        <f>(F102*60*pas_calc)</f>
        <v>29743.200000000004</v>
      </c>
      <c r="I102" s="2">
        <f>G102*60*pas_calc</f>
        <v>11080.799999999997</v>
      </c>
      <c r="J102" s="2">
        <f>(E102-t_ext)*((U_vitre*s_tot)+(U_fond*s_tot))*60*pas_calc</f>
        <v>-661.82728088702981</v>
      </c>
      <c r="K102" s="2">
        <f>(I102-J102-L102)/mcp_capteur</f>
        <v>5.5018717882950569E-2</v>
      </c>
      <c r="L102" s="2">
        <f>S_tubes*10*(E102-D102)*60*pas_calc</f>
        <v>11522.552409355225</v>
      </c>
      <c r="M102" s="2">
        <f>(H102+L102)/(4180*V_tubes)</f>
        <v>9.8585585534930839E-2</v>
      </c>
    </row>
    <row r="103" spans="2:13" s="2" customFormat="1" x14ac:dyDescent="0.25">
      <c r="B103" s="2">
        <f t="shared" si="3"/>
        <v>1.1333333333333333</v>
      </c>
      <c r="C103" s="2">
        <f>C102+pas_calc</f>
        <v>68</v>
      </c>
      <c r="D103" s="2">
        <f t="shared" si="4"/>
        <v>22.024133427624815</v>
      </c>
      <c r="E103" s="2">
        <f t="shared" si="5"/>
        <v>29.511646566087361</v>
      </c>
      <c r="F103" s="2">
        <f>P_sol*E_orientation*T_vitre*S_tubes*abs_tubes</f>
        <v>495.72000000000008</v>
      </c>
      <c r="G103" s="2">
        <f>P_sol*E_orientation*T_vitre*(s_tot-S_tubes)*abs_fond</f>
        <v>184.67999999999995</v>
      </c>
      <c r="H103" s="2">
        <f>(F103*60*pas_calc)</f>
        <v>29743.200000000004</v>
      </c>
      <c r="I103" s="2">
        <f>G103*60*pas_calc</f>
        <v>11080.799999999997</v>
      </c>
      <c r="J103" s="2">
        <f>(E103-t_ext)*((U_vitre*s_tot)+(U_fond*s_tot))*60*pas_calc</f>
        <v>-594.81448250559458</v>
      </c>
      <c r="K103" s="2">
        <f>(I103-J103-L103)/mcp_capteur</f>
        <v>5.4929845164473592E-2</v>
      </c>
      <c r="L103" s="2">
        <f>S_tubes*10*(E103-D103)*60*pas_calc</f>
        <v>11455.895101847698</v>
      </c>
      <c r="M103" s="2">
        <f>(H103+L103)/(4180*V_tubes)</f>
        <v>9.8426338476362216E-2</v>
      </c>
    </row>
    <row r="104" spans="2:13" s="2" customFormat="1" x14ac:dyDescent="0.25">
      <c r="B104" s="2">
        <f t="shared" si="3"/>
        <v>1.1499999999999999</v>
      </c>
      <c r="C104" s="2">
        <f>C103+pas_calc</f>
        <v>69</v>
      </c>
      <c r="D104" s="2">
        <f t="shared" si="4"/>
        <v>22.122559766101176</v>
      </c>
      <c r="E104" s="2">
        <f t="shared" si="5"/>
        <v>29.566576411251834</v>
      </c>
      <c r="F104" s="2">
        <f>P_sol*E_orientation*T_vitre*S_tubes*abs_tubes</f>
        <v>495.72000000000008</v>
      </c>
      <c r="G104" s="2">
        <f>P_sol*E_orientation*T_vitre*(s_tot-S_tubes)*abs_fond</f>
        <v>184.67999999999995</v>
      </c>
      <c r="H104" s="2">
        <f>(F104*60*pas_calc)</f>
        <v>29743.200000000004</v>
      </c>
      <c r="I104" s="2">
        <f>G104*60*pas_calc</f>
        <v>11080.799999999997</v>
      </c>
      <c r="J104" s="2">
        <f>(E104-t_ext)*((U_vitre*s_tot)+(U_fond*s_tot))*60*pas_calc</f>
        <v>-527.90993109526642</v>
      </c>
      <c r="K104" s="2">
        <f>(I104-J104-L104)/mcp_capteur</f>
        <v>5.4841116003688968E-2</v>
      </c>
      <c r="L104" s="2">
        <f>S_tubes*10*(E104-D104)*60*pas_calc</f>
        <v>11389.345467080508</v>
      </c>
      <c r="M104" s="2">
        <f>(H104+L104)/(4180*V_tubes)</f>
        <v>9.8267348652413863E-2</v>
      </c>
    </row>
    <row r="105" spans="2:13" s="2" customFormat="1" x14ac:dyDescent="0.25">
      <c r="B105" s="2">
        <f t="shared" si="3"/>
        <v>1.1666666666666667</v>
      </c>
      <c r="C105" s="2">
        <f>C104+pas_calc</f>
        <v>70</v>
      </c>
      <c r="D105" s="2">
        <f t="shared" si="4"/>
        <v>22.22082711475359</v>
      </c>
      <c r="E105" s="2">
        <f t="shared" si="5"/>
        <v>29.621417527255524</v>
      </c>
      <c r="F105" s="2">
        <f>P_sol*E_orientation*T_vitre*S_tubes*abs_tubes</f>
        <v>495.72000000000008</v>
      </c>
      <c r="G105" s="2">
        <f>P_sol*E_orientation*T_vitre*(s_tot-S_tubes)*abs_fond</f>
        <v>184.67999999999995</v>
      </c>
      <c r="H105" s="2">
        <f>(F105*60*pas_calc)</f>
        <v>29743.200000000004</v>
      </c>
      <c r="I105" s="2">
        <f>G105*60*pas_calc</f>
        <v>11080.799999999997</v>
      </c>
      <c r="J105" s="2">
        <f>(E105-t_ext)*((U_vitre*s_tot)+(U_fond*s_tot))*60*pas_calc</f>
        <v>-461.11345180277203</v>
      </c>
      <c r="K105" s="2">
        <f>(I105-J105-L105)/mcp_capteur</f>
        <v>5.4752530168702379E-2</v>
      </c>
      <c r="L105" s="2">
        <f>S_tubes*10*(E105-D105)*60*pas_calc</f>
        <v>11322.90333112796</v>
      </c>
      <c r="M105" s="2">
        <f>(H105+L105)/(4180*V_tubes)</f>
        <v>9.8108615647570147E-2</v>
      </c>
    </row>
    <row r="106" spans="2:13" s="2" customFormat="1" x14ac:dyDescent="0.25">
      <c r="B106" s="2">
        <f t="shared" si="3"/>
        <v>1.1833333333333333</v>
      </c>
      <c r="C106" s="2">
        <f>C105+pas_calc</f>
        <v>71</v>
      </c>
      <c r="D106" s="2">
        <f t="shared" si="4"/>
        <v>22.318935730401162</v>
      </c>
      <c r="E106" s="2">
        <f t="shared" si="5"/>
        <v>29.676170057424226</v>
      </c>
      <c r="F106" s="2">
        <f>P_sol*E_orientation*T_vitre*S_tubes*abs_tubes</f>
        <v>495.72000000000008</v>
      </c>
      <c r="G106" s="2">
        <f>P_sol*E_orientation*T_vitre*(s_tot-S_tubes)*abs_fond</f>
        <v>184.67999999999995</v>
      </c>
      <c r="H106" s="2">
        <f>(F106*60*pas_calc)</f>
        <v>29743.200000000004</v>
      </c>
      <c r="I106" s="2">
        <f>G106*60*pas_calc</f>
        <v>11080.799999999997</v>
      </c>
      <c r="J106" s="2">
        <f>(E106-t_ext)*((U_vitre*s_tot)+(U_fond*s_tot))*60*pas_calc</f>
        <v>-394.42487005729248</v>
      </c>
      <c r="K106" s="2">
        <f>(I106-J106-L106)/mcp_capteur</f>
        <v>5.4664087427999677E-2</v>
      </c>
      <c r="L106" s="2">
        <f>S_tubes*10*(E106-D106)*60*pas_calc</f>
        <v>11256.56852034529</v>
      </c>
      <c r="M106" s="2">
        <f>(H106+L106)/(4180*V_tubes)</f>
        <v>9.7950139046986573E-2</v>
      </c>
    </row>
    <row r="107" spans="2:13" s="2" customFormat="1" x14ac:dyDescent="0.25">
      <c r="B107" s="2">
        <f t="shared" si="3"/>
        <v>1.2</v>
      </c>
      <c r="C107" s="2">
        <f>C106+pas_calc</f>
        <v>72</v>
      </c>
      <c r="D107" s="2">
        <f t="shared" si="4"/>
        <v>22.416885869448148</v>
      </c>
      <c r="E107" s="2">
        <f t="shared" si="5"/>
        <v>29.730834144852224</v>
      </c>
      <c r="F107" s="2">
        <f>P_sol*E_orientation*T_vitre*S_tubes*abs_tubes</f>
        <v>495.72000000000008</v>
      </c>
      <c r="G107" s="2">
        <f>P_sol*E_orientation*T_vitre*(s_tot-S_tubes)*abs_fond</f>
        <v>184.67999999999995</v>
      </c>
      <c r="H107" s="2">
        <f>(F107*60*pas_calc)</f>
        <v>29743.200000000004</v>
      </c>
      <c r="I107" s="2">
        <f>G107*60*pas_calc</f>
        <v>11080.799999999997</v>
      </c>
      <c r="J107" s="2">
        <f>(E107-t_ext)*((U_vitre*s_tot)+(U_fond*s_tot))*60*pas_calc</f>
        <v>-327.84401156999093</v>
      </c>
      <c r="K107" s="2">
        <f>(I107-J107-L107)/mcp_capteur</f>
        <v>5.4575787550437328E-2</v>
      </c>
      <c r="L107" s="2">
        <f>S_tubes*10*(E107-D107)*60*pas_calc</f>
        <v>11190.340861368239</v>
      </c>
      <c r="M107" s="2">
        <f>(H107+L107)/(4180*V_tubes)</f>
        <v>9.7791918436488753E-2</v>
      </c>
    </row>
    <row r="108" spans="2:13" s="2" customFormat="1" x14ac:dyDescent="0.25">
      <c r="B108" s="2">
        <f t="shared" si="3"/>
        <v>1.2166666666666666</v>
      </c>
      <c r="C108" s="2">
        <f>C107+pas_calc</f>
        <v>73</v>
      </c>
      <c r="D108" s="2">
        <f t="shared" si="4"/>
        <v>22.514677787884636</v>
      </c>
      <c r="E108" s="2">
        <f t="shared" si="5"/>
        <v>29.785409932402661</v>
      </c>
      <c r="F108" s="2">
        <f>P_sol*E_orientation*T_vitre*S_tubes*abs_tubes</f>
        <v>495.72000000000008</v>
      </c>
      <c r="G108" s="2">
        <f>P_sol*E_orientation*T_vitre*(s_tot-S_tubes)*abs_fond</f>
        <v>184.67999999999995</v>
      </c>
      <c r="H108" s="2">
        <f>(F108*60*pas_calc)</f>
        <v>29743.200000000004</v>
      </c>
      <c r="I108" s="2">
        <f>G108*60*pas_calc</f>
        <v>11080.799999999997</v>
      </c>
      <c r="J108" s="2">
        <f>(E108-t_ext)*((U_vitre*s_tot)+(U_fond*s_tot))*60*pas_calc</f>
        <v>-261.37070233355854</v>
      </c>
      <c r="K108" s="2">
        <f>(I108-J108-L108)/mcp_capteur</f>
        <v>5.4487630305244235E-2</v>
      </c>
      <c r="L108" s="2">
        <f>S_tubes*10*(E108-D108)*60*pas_calc</f>
        <v>11124.22018111258</v>
      </c>
      <c r="M108" s="2">
        <f>(H108+L108)/(4180*V_tubes)</f>
        <v>9.7633953402571319E-2</v>
      </c>
    </row>
    <row r="109" spans="2:13" s="2" customFormat="1" x14ac:dyDescent="0.25">
      <c r="B109" s="2">
        <f t="shared" si="3"/>
        <v>1.2333333333333334</v>
      </c>
      <c r="C109" s="2">
        <f>C108+pas_calc</f>
        <v>74</v>
      </c>
      <c r="D109" s="2">
        <f t="shared" si="4"/>
        <v>22.612311741287208</v>
      </c>
      <c r="E109" s="2">
        <f t="shared" si="5"/>
        <v>29.839897562707904</v>
      </c>
      <c r="F109" s="2">
        <f>P_sol*E_orientation*T_vitre*S_tubes*abs_tubes</f>
        <v>495.72000000000008</v>
      </c>
      <c r="G109" s="2">
        <f>P_sol*E_orientation*T_vitre*(s_tot-S_tubes)*abs_fond</f>
        <v>184.67999999999995</v>
      </c>
      <c r="H109" s="2">
        <f>(F109*60*pas_calc)</f>
        <v>29743.200000000004</v>
      </c>
      <c r="I109" s="2">
        <f>G109*60*pas_calc</f>
        <v>11080.799999999997</v>
      </c>
      <c r="J109" s="2">
        <f>(E109-t_ext)*((U_vitre*s_tot)+(U_fond*s_tot))*60*pas_calc</f>
        <v>-195.004768621773</v>
      </c>
      <c r="K109" s="2">
        <f>(I109-J109-L109)/mcp_capteur</f>
        <v>5.4399615462025847E-2</v>
      </c>
      <c r="L109" s="2">
        <f>S_tubes*10*(E109-D109)*60*pas_calc</f>
        <v>11058.206306773667</v>
      </c>
      <c r="M109" s="2">
        <f>(H109+L109)/(4180*V_tubes)</f>
        <v>9.7476243532396853E-2</v>
      </c>
    </row>
    <row r="110" spans="2:13" s="2" customFormat="1" x14ac:dyDescent="0.25">
      <c r="B110" s="2">
        <f t="shared" si="3"/>
        <v>1.25</v>
      </c>
      <c r="C110" s="2">
        <f>C109+pas_calc</f>
        <v>75</v>
      </c>
      <c r="D110" s="2">
        <f t="shared" si="4"/>
        <v>22.709787984819606</v>
      </c>
      <c r="E110" s="2">
        <f t="shared" si="5"/>
        <v>29.894297178169928</v>
      </c>
      <c r="F110" s="2">
        <f>P_sol*E_orientation*T_vitre*S_tubes*abs_tubes</f>
        <v>495.72000000000008</v>
      </c>
      <c r="G110" s="2">
        <f>P_sol*E_orientation*T_vitre*(s_tot-S_tubes)*abs_fond</f>
        <v>184.67999999999995</v>
      </c>
      <c r="H110" s="2">
        <f>(F110*60*pas_calc)</f>
        <v>29743.200000000004</v>
      </c>
      <c r="I110" s="2">
        <f>G110*60*pas_calc</f>
        <v>11080.799999999997</v>
      </c>
      <c r="J110" s="2">
        <f>(E110-t_ext)*((U_vitre*s_tot)+(U_fond*s_tot))*60*pas_calc</f>
        <v>-128.74603698902712</v>
      </c>
      <c r="K110" s="2">
        <f>(I110-J110-L110)/mcp_capteur</f>
        <v>5.431174279075731E-2</v>
      </c>
      <c r="L110" s="2">
        <f>S_tubes*10*(E110-D110)*60*pas_calc</f>
        <v>10992.299065825995</v>
      </c>
      <c r="M110" s="2">
        <f>(H110+L110)/(4180*V_tubes)</f>
        <v>9.7318788413794807E-2</v>
      </c>
    </row>
    <row r="111" spans="2:13" s="2" customFormat="1" x14ac:dyDescent="0.25">
      <c r="B111" s="2">
        <f t="shared" si="3"/>
        <v>1.2666666666666666</v>
      </c>
      <c r="C111" s="2">
        <f>C110+pas_calc</f>
        <v>76</v>
      </c>
      <c r="D111" s="2">
        <f t="shared" si="4"/>
        <v>22.8071067732334</v>
      </c>
      <c r="E111" s="2">
        <f t="shared" si="5"/>
        <v>29.948608920960687</v>
      </c>
      <c r="F111" s="2">
        <f>P_sol*E_orientation*T_vitre*S_tubes*abs_tubes</f>
        <v>495.72000000000008</v>
      </c>
      <c r="G111" s="2">
        <f>P_sol*E_orientation*T_vitre*(s_tot-S_tubes)*abs_fond</f>
        <v>184.67999999999995</v>
      </c>
      <c r="H111" s="2">
        <f>(F111*60*pas_calc)</f>
        <v>29743.200000000004</v>
      </c>
      <c r="I111" s="2">
        <f>G111*60*pas_calc</f>
        <v>11080.799999999997</v>
      </c>
      <c r="J111" s="2">
        <f>(E111-t_ext)*((U_vitre*s_tot)+(U_fond*s_tot))*60*pas_calc</f>
        <v>-62.594334269882765</v>
      </c>
      <c r="K111" s="2">
        <f>(I111-J111-L111)/mcp_capteur</f>
        <v>5.4224012061782102E-2</v>
      </c>
      <c r="L111" s="2">
        <f>S_tubes*10*(E111-D111)*60*pas_calc</f>
        <v>10926.498286022752</v>
      </c>
      <c r="M111" s="2">
        <f>(H111+L111)/(4180*V_tubes)</f>
        <v>9.7161587635260421E-2</v>
      </c>
    </row>
    <row r="112" spans="2:13" s="2" customFormat="1" x14ac:dyDescent="0.25">
      <c r="B112" s="2">
        <f t="shared" si="3"/>
        <v>1.2833333333333334</v>
      </c>
      <c r="C112" s="2">
        <f>C111+pas_calc</f>
        <v>77</v>
      </c>
      <c r="D112" s="2">
        <f t="shared" si="4"/>
        <v>22.904268360868659</v>
      </c>
      <c r="E112" s="2">
        <f t="shared" si="5"/>
        <v>30.002832933022468</v>
      </c>
      <c r="F112" s="2">
        <f>P_sol*E_orientation*T_vitre*S_tubes*abs_tubes</f>
        <v>495.72000000000008</v>
      </c>
      <c r="G112" s="2">
        <f>P_sol*E_orientation*T_vitre*(s_tot-S_tubes)*abs_fond</f>
        <v>184.67999999999995</v>
      </c>
      <c r="H112" s="2">
        <f>(F112*60*pas_calc)</f>
        <v>29743.200000000004</v>
      </c>
      <c r="I112" s="2">
        <f>G112*60*pas_calc</f>
        <v>11080.799999999997</v>
      </c>
      <c r="J112" s="2">
        <f>(E112-t_ext)*((U_vitre*s_tot)+(U_fond*s_tot))*60*pas_calc</f>
        <v>3.4505124213659002</v>
      </c>
      <c r="K112" s="2">
        <f>(I112-J112-L112)/mcp_capteur</f>
        <v>5.4136423045825721E-2</v>
      </c>
      <c r="L112" s="2">
        <f>S_tubes*10*(E112-D112)*60*pas_calc</f>
        <v>10860.803795395328</v>
      </c>
      <c r="M112" s="2">
        <f>(H112+L112)/(4180*V_tubes)</f>
        <v>9.7004640785953597E-2</v>
      </c>
    </row>
    <row r="113" spans="2:13" s="2" customFormat="1" x14ac:dyDescent="0.25">
      <c r="B113" s="2">
        <f t="shared" si="3"/>
        <v>1.3</v>
      </c>
      <c r="C113" s="2">
        <f>C112+pas_calc</f>
        <v>78</v>
      </c>
      <c r="D113" s="2">
        <f t="shared" si="4"/>
        <v>23.001273001654614</v>
      </c>
      <c r="E113" s="2">
        <f t="shared" si="5"/>
        <v>30.056969356068294</v>
      </c>
      <c r="F113" s="2">
        <f>P_sol*E_orientation*T_vitre*S_tubes*abs_tubes</f>
        <v>495.72000000000008</v>
      </c>
      <c r="G113" s="2">
        <f>P_sol*E_orientation*T_vitre*(s_tot-S_tubes)*abs_fond</f>
        <v>184.67999999999995</v>
      </c>
      <c r="H113" s="2">
        <f>(F113*60*pas_calc)</f>
        <v>29743.200000000004</v>
      </c>
      <c r="I113" s="2">
        <f>G113*60*pas_calc</f>
        <v>11080.799999999997</v>
      </c>
      <c r="J113" s="2">
        <f>(E113-t_ext)*((U_vitre*s_tot)+(U_fond*s_tot))*60*pas_calc</f>
        <v>69.388675691181561</v>
      </c>
      <c r="K113" s="2">
        <f>(I113-J113-L113)/mcp_capteur</f>
        <v>5.4048975513971073E-2</v>
      </c>
      <c r="L113" s="2">
        <f>S_tubes*10*(E113-D113)*60*pas_calc</f>
        <v>10795.215422252932</v>
      </c>
      <c r="M113" s="2">
        <f>(H113+L113)/(4180*V_tubes)</f>
        <v>9.6847947455697941E-2</v>
      </c>
    </row>
    <row r="114" spans="2:13" s="2" customFormat="1" x14ac:dyDescent="0.25">
      <c r="B114" s="2">
        <f t="shared" si="3"/>
        <v>1.3166666666666667</v>
      </c>
      <c r="C114" s="2">
        <f>C113+pas_calc</f>
        <v>79</v>
      </c>
      <c r="D114" s="2">
        <f t="shared" si="4"/>
        <v>23.09812094911031</v>
      </c>
      <c r="E114" s="2">
        <f t="shared" si="5"/>
        <v>30.111018331582265</v>
      </c>
      <c r="F114" s="2">
        <f>P_sol*E_orientation*T_vitre*S_tubes*abs_tubes</f>
        <v>495.72000000000008</v>
      </c>
      <c r="G114" s="2">
        <f>P_sol*E_orientation*T_vitre*(s_tot-S_tubes)*abs_fond</f>
        <v>184.67999999999995</v>
      </c>
      <c r="H114" s="2">
        <f>(F114*60*pas_calc)</f>
        <v>29743.200000000004</v>
      </c>
      <c r="I114" s="2">
        <f>G114*60*pas_calc</f>
        <v>11080.799999999997</v>
      </c>
      <c r="J114" s="2">
        <f>(E114-t_ext)*((U_vitre*s_tot)+(U_fond*s_tot))*60*pas_calc</f>
        <v>135.2203278671991</v>
      </c>
      <c r="K114" s="2">
        <f>(I114-J114-L114)/mcp_capteur</f>
        <v>5.396166923767623E-2</v>
      </c>
      <c r="L114" s="2">
        <f>S_tubes*10*(E114-D114)*60*pas_calc</f>
        <v>10729.732995182094</v>
      </c>
      <c r="M114" s="2">
        <f>(H114+L114)/(4180*V_tubes)</f>
        <v>9.6691507234979643E-2</v>
      </c>
    </row>
    <row r="115" spans="2:13" s="2" customFormat="1" x14ac:dyDescent="0.25">
      <c r="B115" s="2">
        <f t="shared" si="3"/>
        <v>1.3333333333333333</v>
      </c>
      <c r="C115" s="2">
        <f>C114+pas_calc</f>
        <v>80</v>
      </c>
      <c r="D115" s="2">
        <f t="shared" si="4"/>
        <v>23.194812456345289</v>
      </c>
      <c r="E115" s="2">
        <f t="shared" si="5"/>
        <v>30.164980000819941</v>
      </c>
      <c r="F115" s="2">
        <f>P_sol*E_orientation*T_vitre*S_tubes*abs_tubes</f>
        <v>495.72000000000008</v>
      </c>
      <c r="G115" s="2">
        <f>P_sol*E_orientation*T_vitre*(s_tot-S_tubes)*abs_fond</f>
        <v>184.67999999999995</v>
      </c>
      <c r="H115" s="2">
        <f>(F115*60*pas_calc)</f>
        <v>29743.200000000004</v>
      </c>
      <c r="I115" s="2">
        <f>G115*60*pas_calc</f>
        <v>11080.799999999997</v>
      </c>
      <c r="J115" s="2">
        <f>(E115-t_ext)*((U_vitre*s_tot)+(U_fond*s_tot))*60*pas_calc</f>
        <v>200.94564099868856</v>
      </c>
      <c r="K115" s="2">
        <f>(I115-J115-L115)/mcp_capteur</f>
        <v>5.3874503988772179E-2</v>
      </c>
      <c r="L115" s="2">
        <f>S_tubes*10*(E115-D115)*60*pas_calc</f>
        <v>10664.35634304622</v>
      </c>
      <c r="M115" s="2">
        <f>(H115+L115)/(4180*V_tubes)</f>
        <v>9.6535319714946249E-2</v>
      </c>
    </row>
    <row r="116" spans="2:13" s="2" customFormat="1" x14ac:dyDescent="0.25">
      <c r="B116" s="2">
        <f t="shared" si="3"/>
        <v>1.35</v>
      </c>
      <c r="C116" s="2">
        <f>C115+pas_calc</f>
        <v>81</v>
      </c>
      <c r="D116" s="2">
        <f t="shared" si="4"/>
        <v>23.291347776060235</v>
      </c>
      <c r="E116" s="2">
        <f t="shared" si="5"/>
        <v>30.218854504808714</v>
      </c>
      <c r="F116" s="2">
        <f>P_sol*E_orientation*T_vitre*S_tubes*abs_tubes</f>
        <v>495.72000000000008</v>
      </c>
      <c r="G116" s="2">
        <f>P_sol*E_orientation*T_vitre*(s_tot-S_tubes)*abs_fond</f>
        <v>184.67999999999995</v>
      </c>
      <c r="H116" s="2">
        <f>(F116*60*pas_calc)</f>
        <v>29743.200000000004</v>
      </c>
      <c r="I116" s="2">
        <f>G116*60*pas_calc</f>
        <v>11080.799999999997</v>
      </c>
      <c r="J116" s="2">
        <f>(E116-t_ext)*((U_vitre*s_tot)+(U_fond*s_tot))*60*pas_calc</f>
        <v>266.56478685701398</v>
      </c>
      <c r="K116" s="2">
        <f>(I116-J116-L116)/mcp_capteur</f>
        <v>5.378747953945185E-2</v>
      </c>
      <c r="L116" s="2">
        <f>S_tubes*10*(E116-D116)*60*pas_calc</f>
        <v>10599.085294985176</v>
      </c>
      <c r="M116" s="2">
        <f>(H116+L116)/(4180*V_tubes)</f>
        <v>9.6379384487405906E-2</v>
      </c>
    </row>
    <row r="117" spans="2:13" s="2" customFormat="1" x14ac:dyDescent="0.25">
      <c r="B117" s="2">
        <f t="shared" si="3"/>
        <v>1.3666666666666667</v>
      </c>
      <c r="C117" s="2">
        <f>C116+pas_calc</f>
        <v>82</v>
      </c>
      <c r="D117" s="2">
        <f t="shared" si="4"/>
        <v>23.387727160547641</v>
      </c>
      <c r="E117" s="2">
        <f t="shared" si="5"/>
        <v>30.272641984348166</v>
      </c>
      <c r="F117" s="2">
        <f>P_sol*E_orientation*T_vitre*S_tubes*abs_tubes</f>
        <v>495.72000000000008</v>
      </c>
      <c r="G117" s="2">
        <f>P_sol*E_orientation*T_vitre*(s_tot-S_tubes)*abs_fond</f>
        <v>184.67999999999995</v>
      </c>
      <c r="H117" s="2">
        <f>(F117*60*pas_calc)</f>
        <v>29743.200000000004</v>
      </c>
      <c r="I117" s="2">
        <f>G117*60*pas_calc</f>
        <v>11080.799999999997</v>
      </c>
      <c r="J117" s="2">
        <f>(E117-t_ext)*((U_vitre*s_tot)+(U_fond*s_tot))*60*pas_calc</f>
        <v>332.07793693606595</v>
      </c>
      <c r="K117" s="2">
        <f>(I117-J117-L117)/mcp_capteur</f>
        <v>5.370059566228156E-2</v>
      </c>
      <c r="L117" s="2">
        <f>S_tubes*10*(E117-D117)*60*pas_calc</f>
        <v>10533.919680414805</v>
      </c>
      <c r="M117" s="2">
        <f>(H117+L117)/(4180*V_tubes)</f>
        <v>9.6223701144825979E-2</v>
      </c>
    </row>
    <row r="118" spans="2:13" s="2" customFormat="1" x14ac:dyDescent="0.25">
      <c r="B118" s="2">
        <f t="shared" si="3"/>
        <v>1.3833333333333333</v>
      </c>
      <c r="C118" s="2">
        <f>C117+pas_calc</f>
        <v>83</v>
      </c>
      <c r="D118" s="2">
        <f t="shared" si="4"/>
        <v>23.483950861692467</v>
      </c>
      <c r="E118" s="2">
        <f t="shared" si="5"/>
        <v>30.326342580010447</v>
      </c>
      <c r="F118" s="2">
        <f>P_sol*E_orientation*T_vitre*S_tubes*abs_tubes</f>
        <v>495.72000000000008</v>
      </c>
      <c r="G118" s="2">
        <f>P_sol*E_orientation*T_vitre*(s_tot-S_tubes)*abs_fond</f>
        <v>184.67999999999995</v>
      </c>
      <c r="H118" s="2">
        <f>(F118*60*pas_calc)</f>
        <v>29743.200000000004</v>
      </c>
      <c r="I118" s="2">
        <f>G118*60*pas_calc</f>
        <v>11080.799999999997</v>
      </c>
      <c r="J118" s="2">
        <f>(E118-t_ext)*((U_vitre*s_tot)+(U_fond*s_tot))*60*pas_calc</f>
        <v>397.48526245272461</v>
      </c>
      <c r="K118" s="2">
        <f>(I118-J118-L118)/mcp_capteur</f>
        <v>5.361385213019048E-2</v>
      </c>
      <c r="L118" s="2">
        <f>S_tubes*10*(E118-D118)*60*pas_calc</f>
        <v>10468.859329026511</v>
      </c>
      <c r="M118" s="2">
        <f>(H118+L118)/(4180*V_tubes)</f>
        <v>9.6068269280332255E-2</v>
      </c>
    </row>
    <row r="119" spans="2:13" s="2" customFormat="1" x14ac:dyDescent="0.25">
      <c r="B119" s="2">
        <f t="shared" si="3"/>
        <v>1.4</v>
      </c>
      <c r="C119" s="2">
        <f>C118+pas_calc</f>
        <v>84</v>
      </c>
      <c r="D119" s="2">
        <f t="shared" si="4"/>
        <v>23.580019130972801</v>
      </c>
      <c r="E119" s="2">
        <f t="shared" si="5"/>
        <v>30.379956432140638</v>
      </c>
      <c r="F119" s="2">
        <f>P_sol*E_orientation*T_vitre*S_tubes*abs_tubes</f>
        <v>495.72000000000008</v>
      </c>
      <c r="G119" s="2">
        <f>P_sol*E_orientation*T_vitre*(s_tot-S_tubes)*abs_fond</f>
        <v>184.67999999999995</v>
      </c>
      <c r="H119" s="2">
        <f>(F119*60*pas_calc)</f>
        <v>29743.200000000004</v>
      </c>
      <c r="I119" s="2">
        <f>G119*60*pas_calc</f>
        <v>11080.799999999997</v>
      </c>
      <c r="J119" s="2">
        <f>(E119-t_ext)*((U_vitre*s_tot)+(U_fond*s_tot))*60*pas_calc</f>
        <v>462.78693434729695</v>
      </c>
      <c r="K119" s="2">
        <f>(I119-J119-L119)/mcp_capteur</f>
        <v>5.3527248716476607E-2</v>
      </c>
      <c r="L119" s="2">
        <f>S_tubes*10*(E119-D119)*60*pas_calc</f>
        <v>10403.904070786793</v>
      </c>
      <c r="M119" s="2">
        <f>(H119+L119)/(4180*V_tubes)</f>
        <v>9.5913088487707618E-2</v>
      </c>
    </row>
    <row r="120" spans="2:13" s="2" customFormat="1" x14ac:dyDescent="0.25">
      <c r="B120" s="2">
        <f t="shared" si="3"/>
        <v>1.4166666666666667</v>
      </c>
      <c r="C120" s="2">
        <f>C119+pas_calc</f>
        <v>85</v>
      </c>
      <c r="D120" s="2">
        <f t="shared" si="4"/>
        <v>23.67593221946051</v>
      </c>
      <c r="E120" s="2">
        <f t="shared" si="5"/>
        <v>30.433483680857115</v>
      </c>
      <c r="F120" s="2">
        <f>P_sol*E_orientation*T_vitre*S_tubes*abs_tubes</f>
        <v>495.72000000000008</v>
      </c>
      <c r="G120" s="2">
        <f>P_sol*E_orientation*T_vitre*(s_tot-S_tubes)*abs_fond</f>
        <v>184.67999999999995</v>
      </c>
      <c r="H120" s="2">
        <f>(F120*60*pas_calc)</f>
        <v>29743.200000000004</v>
      </c>
      <c r="I120" s="2">
        <f>G120*60*pas_calc</f>
        <v>11080.799999999997</v>
      </c>
      <c r="J120" s="2">
        <f>(E120-t_ext)*((U_vitre*s_tot)+(U_fond*s_tot))*60*pas_calc</f>
        <v>527.98312328396662</v>
      </c>
      <c r="K120" s="2">
        <f>(I120-J120-L120)/mcp_capteur</f>
        <v>5.3440785194805815E-2</v>
      </c>
      <c r="L120" s="2">
        <f>S_tubes*10*(E120-D120)*60*pas_calc</f>
        <v>10339.053735936808</v>
      </c>
      <c r="M120" s="2">
        <f>(H120+L120)/(4180*V_tubes)</f>
        <v>9.5758158361391246E-2</v>
      </c>
    </row>
    <row r="121" spans="2:13" s="2" customFormat="1" x14ac:dyDescent="0.25">
      <c r="B121" s="2">
        <f t="shared" si="3"/>
        <v>1.4333333333333333</v>
      </c>
      <c r="C121" s="2">
        <f>C120+pas_calc</f>
        <v>86</v>
      </c>
      <c r="D121" s="2">
        <f t="shared" si="4"/>
        <v>23.771690377821901</v>
      </c>
      <c r="E121" s="2">
        <f t="shared" si="5"/>
        <v>30.486924466051921</v>
      </c>
      <c r="F121" s="2">
        <f>P_sol*E_orientation*T_vitre*S_tubes*abs_tubes</f>
        <v>495.72000000000008</v>
      </c>
      <c r="G121" s="2">
        <f>P_sol*E_orientation*T_vitre*(s_tot-S_tubes)*abs_fond</f>
        <v>184.67999999999995</v>
      </c>
      <c r="H121" s="2">
        <f>(F121*60*pas_calc)</f>
        <v>29743.200000000004</v>
      </c>
      <c r="I121" s="2">
        <f>G121*60*pas_calc</f>
        <v>11080.799999999997</v>
      </c>
      <c r="J121" s="2">
        <f>(E121-t_ext)*((U_vitre*s_tot)+(U_fond*s_tot))*60*pas_calc</f>
        <v>593.07399965123955</v>
      </c>
      <c r="K121" s="2">
        <f>(I121-J121-L121)/mcp_capteur</f>
        <v>5.3354461339206412E-2</v>
      </c>
      <c r="L121" s="2">
        <f>S_tubes*10*(E121-D121)*60*pas_calc</f>
        <v>10274.308154991932</v>
      </c>
      <c r="M121" s="2">
        <f>(H121+L121)/(4180*V_tubes)</f>
        <v>9.5603478496477323E-2</v>
      </c>
    </row>
    <row r="122" spans="2:13" s="2" customFormat="1" x14ac:dyDescent="0.25">
      <c r="B122" s="2">
        <f t="shared" si="3"/>
        <v>1.45</v>
      </c>
      <c r="C122" s="2">
        <f>C121+pas_calc</f>
        <v>87</v>
      </c>
      <c r="D122" s="2">
        <f t="shared" si="4"/>
        <v>23.86729385631838</v>
      </c>
      <c r="E122" s="2">
        <f t="shared" si="5"/>
        <v>30.540278927391128</v>
      </c>
      <c r="F122" s="2">
        <f>P_sol*E_orientation*T_vitre*S_tubes*abs_tubes</f>
        <v>495.72000000000008</v>
      </c>
      <c r="G122" s="2">
        <f>P_sol*E_orientation*T_vitre*(s_tot-S_tubes)*abs_fond</f>
        <v>184.67999999999995</v>
      </c>
      <c r="H122" s="2">
        <f>(F122*60*pas_calc)</f>
        <v>29743.200000000004</v>
      </c>
      <c r="I122" s="2">
        <f>G122*60*pas_calc</f>
        <v>11080.799999999997</v>
      </c>
      <c r="J122" s="2">
        <f>(E122-t_ext)*((U_vitre*s_tot)+(U_fond*s_tot))*60*pas_calc</f>
        <v>658.05973356239417</v>
      </c>
      <c r="K122" s="2">
        <f>(I122-J122-L122)/mcp_capteur</f>
        <v>5.3268276924074147E-2</v>
      </c>
      <c r="L122" s="2">
        <f>S_tubes*10*(E122-D122)*60*pas_calc</f>
        <v>10209.667158741308</v>
      </c>
      <c r="M122" s="2">
        <f>(H122+L122)/(4180*V_tubes)</f>
        <v>9.5449048488714175E-2</v>
      </c>
    </row>
    <row r="123" spans="2:13" s="2" customFormat="1" x14ac:dyDescent="0.25">
      <c r="B123" s="2">
        <f t="shared" si="3"/>
        <v>1.4666666666666666</v>
      </c>
      <c r="C123" s="2">
        <f>C122+pas_calc</f>
        <v>88</v>
      </c>
      <c r="D123" s="2">
        <f t="shared" si="4"/>
        <v>23.962742904807094</v>
      </c>
      <c r="E123" s="2">
        <f t="shared" si="5"/>
        <v>30.593547204315204</v>
      </c>
      <c r="F123" s="2">
        <f>P_sol*E_orientation*T_vitre*S_tubes*abs_tubes</f>
        <v>495.72000000000008</v>
      </c>
      <c r="G123" s="2">
        <f>P_sol*E_orientation*T_vitre*(s_tot-S_tubes)*abs_fond</f>
        <v>184.67999999999995</v>
      </c>
      <c r="H123" s="2">
        <f>(F123*60*pas_calc)</f>
        <v>29743.200000000004</v>
      </c>
      <c r="I123" s="2">
        <f>G123*60*pas_calc</f>
        <v>11080.799999999997</v>
      </c>
      <c r="J123" s="2">
        <f>(E123-t_ext)*((U_vitre*s_tot)+(U_fond*s_tot))*60*pas_calc</f>
        <v>722.94049485591836</v>
      </c>
      <c r="K123" s="2">
        <f>(I123-J123-L123)/mcp_capteur</f>
        <v>5.3182231724167195E-2</v>
      </c>
      <c r="L123" s="2">
        <f>S_tubes*10*(E123-D123)*60*pas_calc</f>
        <v>10145.13057824741</v>
      </c>
      <c r="M123" s="2">
        <f>(H123+L123)/(4180*V_tubes)</f>
        <v>9.5294867934503064E-2</v>
      </c>
    </row>
    <row r="124" spans="2:13" s="2" customFormat="1" x14ac:dyDescent="0.25">
      <c r="B124" s="2">
        <f t="shared" si="3"/>
        <v>1.4833333333333334</v>
      </c>
      <c r="C124" s="2">
        <f>C123+pas_calc</f>
        <v>89</v>
      </c>
      <c r="D124" s="2">
        <f t="shared" si="4"/>
        <v>24.058037772741596</v>
      </c>
      <c r="E124" s="2">
        <f t="shared" si="5"/>
        <v>30.646729436039372</v>
      </c>
      <c r="F124" s="2">
        <f>P_sol*E_orientation*T_vitre*S_tubes*abs_tubes</f>
        <v>495.72000000000008</v>
      </c>
      <c r="G124" s="2">
        <f>P_sol*E_orientation*T_vitre*(s_tot-S_tubes)*abs_fond</f>
        <v>184.67999999999995</v>
      </c>
      <c r="H124" s="2">
        <f>(F124*60*pas_calc)</f>
        <v>29743.200000000004</v>
      </c>
      <c r="I124" s="2">
        <f>G124*60*pas_calc</f>
        <v>11080.799999999997</v>
      </c>
      <c r="J124" s="2">
        <f>(E124-t_ext)*((U_vitre*s_tot)+(U_fond*s_tot))*60*pas_calc</f>
        <v>787.71645309595544</v>
      </c>
      <c r="K124" s="2">
        <f>(I124-J124-L124)/mcp_capteur</f>
        <v>5.3096325514610729E-2</v>
      </c>
      <c r="L124" s="2">
        <f>S_tubes*10*(E124-D124)*60*pas_calc</f>
        <v>10080.698244845598</v>
      </c>
      <c r="M124" s="2">
        <f>(H124+L124)/(4180*V_tubes)</f>
        <v>9.5140936430897188E-2</v>
      </c>
    </row>
    <row r="125" spans="2:13" s="2" customFormat="1" x14ac:dyDescent="0.25">
      <c r="B125" s="2">
        <f t="shared" si="3"/>
        <v>1.5</v>
      </c>
      <c r="C125" s="2">
        <f>C124+pas_calc</f>
        <v>90</v>
      </c>
      <c r="D125" s="2">
        <f t="shared" si="4"/>
        <v>24.153178709172494</v>
      </c>
      <c r="E125" s="2">
        <f t="shared" si="5"/>
        <v>30.699825761553981</v>
      </c>
      <c r="F125" s="2">
        <f>P_sol*E_orientation*T_vitre*S_tubes*abs_tubes</f>
        <v>495.72000000000008</v>
      </c>
      <c r="G125" s="2">
        <f>P_sol*E_orientation*T_vitre*(s_tot-S_tubes)*abs_fond</f>
        <v>184.67999999999995</v>
      </c>
      <c r="H125" s="2">
        <f>(F125*60*pas_calc)</f>
        <v>29743.200000000004</v>
      </c>
      <c r="I125" s="2">
        <f>G125*60*pas_calc</f>
        <v>11080.799999999997</v>
      </c>
      <c r="J125" s="2">
        <f>(E125-t_ext)*((U_vitre*s_tot)+(U_fond*s_tot))*60*pas_calc</f>
        <v>852.38777757274931</v>
      </c>
      <c r="K125" s="2">
        <f>(I125-J125-L125)/mcp_capteur</f>
        <v>5.3010558070892784E-2</v>
      </c>
      <c r="L125" s="2">
        <f>S_tubes*10*(E125-D125)*60*pas_calc</f>
        <v>10016.369990143678</v>
      </c>
      <c r="M125" s="2">
        <f>(H125+L125)/(4180*V_tubes)</f>
        <v>9.4987253575600672E-2</v>
      </c>
    </row>
    <row r="126" spans="2:13" s="2" customFormat="1" x14ac:dyDescent="0.25">
      <c r="B126" s="2">
        <f t="shared" si="3"/>
        <v>1.5166666666666666</v>
      </c>
      <c r="C126" s="2">
        <f>C125+pas_calc</f>
        <v>91</v>
      </c>
      <c r="D126" s="2">
        <f t="shared" si="4"/>
        <v>24.248165962748093</v>
      </c>
      <c r="E126" s="2">
        <f t="shared" si="5"/>
        <v>30.752836319624873</v>
      </c>
      <c r="F126" s="2">
        <f>P_sol*E_orientation*T_vitre*S_tubes*abs_tubes</f>
        <v>495.72000000000008</v>
      </c>
      <c r="G126" s="2">
        <f>P_sol*E_orientation*T_vitre*(s_tot-S_tubes)*abs_fond</f>
        <v>184.67999999999995</v>
      </c>
      <c r="H126" s="2">
        <f>(F126*60*pas_calc)</f>
        <v>29743.200000000004</v>
      </c>
      <c r="I126" s="2">
        <f>G126*60*pas_calc</f>
        <v>11080.799999999997</v>
      </c>
      <c r="J126" s="2">
        <f>(E126-t_ext)*((U_vitre*s_tot)+(U_fond*s_tot))*60*pas_calc</f>
        <v>916.95463730309496</v>
      </c>
      <c r="K126" s="2">
        <f>(I126-J126-L126)/mcp_capteur</f>
        <v>5.2924929168857035E-2</v>
      </c>
      <c r="L126" s="2">
        <f>S_tubes*10*(E126-D126)*60*pas_calc</f>
        <v>9952.145646021474</v>
      </c>
      <c r="M126" s="2">
        <f>(H126+L126)/(4180*V_tubes)</f>
        <v>9.4833818966967465E-2</v>
      </c>
    </row>
    <row r="127" spans="2:13" s="2" customFormat="1" x14ac:dyDescent="0.25">
      <c r="B127" s="2">
        <f t="shared" si="3"/>
        <v>1.5333333333333334</v>
      </c>
      <c r="C127" s="2">
        <f>C126+pas_calc</f>
        <v>92</v>
      </c>
      <c r="D127" s="2">
        <f t="shared" si="4"/>
        <v>24.342999781715061</v>
      </c>
      <c r="E127" s="2">
        <f t="shared" si="5"/>
        <v>30.805761248793729</v>
      </c>
      <c r="F127" s="2">
        <f>P_sol*E_orientation*T_vitre*S_tubes*abs_tubes</f>
        <v>495.72000000000008</v>
      </c>
      <c r="G127" s="2">
        <f>P_sol*E_orientation*T_vitre*(s_tot-S_tubes)*abs_fond</f>
        <v>184.67999999999995</v>
      </c>
      <c r="H127" s="2">
        <f>(F127*60*pas_calc)</f>
        <v>29743.200000000004</v>
      </c>
      <c r="I127" s="2">
        <f>G127*60*pas_calc</f>
        <v>11080.799999999997</v>
      </c>
      <c r="J127" s="2">
        <f>(E127-t_ext)*((U_vitre*s_tot)+(U_fond*s_tot))*60*pas_calc</f>
        <v>981.41720103076204</v>
      </c>
      <c r="K127" s="2">
        <f>(I127-J127-L127)/mcp_capteur</f>
        <v>5.2839438584718665E-2</v>
      </c>
      <c r="L127" s="2">
        <f>S_tubes*10*(E127-D127)*60*pas_calc</f>
        <v>9888.0250446303617</v>
      </c>
      <c r="M127" s="2">
        <f>(H127+L127)/(4180*V_tubes)</f>
        <v>9.4680632204000276E-2</v>
      </c>
    </row>
    <row r="128" spans="2:13" s="2" customFormat="1" x14ac:dyDescent="0.25">
      <c r="B128" s="2">
        <f t="shared" si="3"/>
        <v>1.55</v>
      </c>
      <c r="C128" s="2">
        <f>C127+pas_calc</f>
        <v>93</v>
      </c>
      <c r="D128" s="2">
        <f t="shared" si="4"/>
        <v>24.437680413919061</v>
      </c>
      <c r="E128" s="2">
        <f t="shared" si="5"/>
        <v>30.858600687378448</v>
      </c>
      <c r="F128" s="2">
        <f>P_sol*E_orientation*T_vitre*S_tubes*abs_tubes</f>
        <v>495.72000000000008</v>
      </c>
      <c r="G128" s="2">
        <f>P_sol*E_orientation*T_vitre*(s_tot-S_tubes)*abs_fond</f>
        <v>184.67999999999995</v>
      </c>
      <c r="H128" s="2">
        <f>(F128*60*pas_calc)</f>
        <v>29743.200000000004</v>
      </c>
      <c r="I128" s="2">
        <f>G128*60*pas_calc</f>
        <v>11080.799999999997</v>
      </c>
      <c r="J128" s="2">
        <f>(E128-t_ext)*((U_vitre*s_tot)+(U_fond*s_tot))*60*pas_calc</f>
        <v>1045.7756372269503</v>
      </c>
      <c r="K128" s="2">
        <f>(I128-J128-L128)/mcp_capteur</f>
        <v>5.2754086095045748E-2</v>
      </c>
      <c r="L128" s="2">
        <f>S_tubes*10*(E128-D128)*60*pas_calc</f>
        <v>9824.008018392864</v>
      </c>
      <c r="M128" s="2">
        <f>(H128+L128)/(4180*V_tubes)</f>
        <v>9.4527692886349601E-2</v>
      </c>
    </row>
    <row r="129" spans="2:13" s="2" customFormat="1" x14ac:dyDescent="0.25">
      <c r="B129" s="2">
        <f t="shared" si="3"/>
        <v>1.5666666666666667</v>
      </c>
      <c r="C129" s="2">
        <f>C128+pas_calc</f>
        <v>94</v>
      </c>
      <c r="D129" s="2">
        <f t="shared" si="4"/>
        <v>24.53220810680541</v>
      </c>
      <c r="E129" s="2">
        <f t="shared" si="5"/>
        <v>30.911354773473494</v>
      </c>
      <c r="F129" s="2">
        <f>P_sol*E_orientation*T_vitre*S_tubes*abs_tubes</f>
        <v>495.72000000000008</v>
      </c>
      <c r="G129" s="2">
        <f>P_sol*E_orientation*T_vitre*(s_tot-S_tubes)*abs_fond</f>
        <v>184.67999999999995</v>
      </c>
      <c r="H129" s="2">
        <f>(F129*60*pas_calc)</f>
        <v>29743.200000000004</v>
      </c>
      <c r="I129" s="2">
        <f>G129*60*pas_calc</f>
        <v>11080.799999999997</v>
      </c>
      <c r="J129" s="2">
        <f>(E129-t_ext)*((U_vitre*s_tot)+(U_fond*s_tot))*60*pas_calc</f>
        <v>1110.0301140907161</v>
      </c>
      <c r="K129" s="2">
        <f>(I129-J129-L129)/mcp_capteur</f>
        <v>5.2668871476777894E-2</v>
      </c>
      <c r="L129" s="2">
        <f>S_tubes*10*(E129-D129)*60*pas_calc</f>
        <v>9760.09440000217</v>
      </c>
      <c r="M129" s="2">
        <f>(H129+L129)/(4180*V_tubes)</f>
        <v>9.4375000614312546E-2</v>
      </c>
    </row>
    <row r="130" spans="2:13" s="2" customFormat="1" x14ac:dyDescent="0.25">
      <c r="B130" s="2">
        <f t="shared" si="3"/>
        <v>1.5833333333333333</v>
      </c>
      <c r="C130" s="2">
        <f>C129+pas_calc</f>
        <v>95</v>
      </c>
      <c r="D130" s="2">
        <f t="shared" si="4"/>
        <v>24.626583107419723</v>
      </c>
      <c r="E130" s="2">
        <f t="shared" si="5"/>
        <v>30.964023644950274</v>
      </c>
      <c r="F130" s="2">
        <f>P_sol*E_orientation*T_vitre*S_tubes*abs_tubes</f>
        <v>495.72000000000008</v>
      </c>
      <c r="G130" s="2">
        <f>P_sol*E_orientation*T_vitre*(s_tot-S_tubes)*abs_fond</f>
        <v>184.67999999999995</v>
      </c>
      <c r="H130" s="2">
        <f>(F130*60*pas_calc)</f>
        <v>29743.200000000004</v>
      </c>
      <c r="I130" s="2">
        <f>G130*60*pas_calc</f>
        <v>11080.799999999997</v>
      </c>
      <c r="J130" s="2">
        <f>(E130-t_ext)*((U_vitre*s_tot)+(U_fond*s_tot))*60*pas_calc</f>
        <v>1174.1807995494335</v>
      </c>
      <c r="K130" s="2">
        <f>(I130-J130-L130)/mcp_capteur</f>
        <v>5.2583794507205309E-2</v>
      </c>
      <c r="L130" s="2">
        <f>S_tubes*10*(E130-D130)*60*pas_calc</f>
        <v>9696.2840224217434</v>
      </c>
      <c r="M130" s="2">
        <f>(H130+L130)/(4180*V_tubes)</f>
        <v>9.4222554988831947E-2</v>
      </c>
    </row>
    <row r="131" spans="2:13" s="2" customFormat="1" x14ac:dyDescent="0.25">
      <c r="B131" s="2">
        <f t="shared" si="3"/>
        <v>1.6</v>
      </c>
      <c r="C131" s="2">
        <f>C130+pas_calc</f>
        <v>96</v>
      </c>
      <c r="D131" s="2">
        <f t="shared" si="4"/>
        <v>24.720805662408555</v>
      </c>
      <c r="E131" s="2">
        <f t="shared" si="5"/>
        <v>31.016607439457481</v>
      </c>
      <c r="F131" s="2">
        <f>P_sol*E_orientation*T_vitre*S_tubes*abs_tubes</f>
        <v>495.72000000000008</v>
      </c>
      <c r="G131" s="2">
        <f>P_sol*E_orientation*T_vitre*(s_tot-S_tubes)*abs_fond</f>
        <v>184.67999999999995</v>
      </c>
      <c r="H131" s="2">
        <f>(F131*60*pas_calc)</f>
        <v>29743.200000000004</v>
      </c>
      <c r="I131" s="2">
        <f>G131*60*pas_calc</f>
        <v>11080.799999999997</v>
      </c>
      <c r="J131" s="2">
        <f>(E131-t_ext)*((U_vitre*s_tot)+(U_fond*s_tot))*60*pas_calc</f>
        <v>1238.2278612592113</v>
      </c>
      <c r="K131" s="2">
        <f>(I131-J131-L131)/mcp_capteur</f>
        <v>5.2498854963982468E-2</v>
      </c>
      <c r="L131" s="2">
        <f>S_tubes*10*(E131-D131)*60*pas_calc</f>
        <v>9632.5767188848567</v>
      </c>
      <c r="M131" s="2">
        <f>(H131+L131)/(4180*V_tubes)</f>
        <v>9.4070355611495224E-2</v>
      </c>
    </row>
    <row r="132" spans="2:13" s="2" customFormat="1" x14ac:dyDescent="0.25">
      <c r="B132" s="2">
        <f t="shared" si="3"/>
        <v>1.6166666666666667</v>
      </c>
      <c r="C132" s="2">
        <f>C131+pas_calc</f>
        <v>97</v>
      </c>
      <c r="D132" s="2">
        <f t="shared" si="4"/>
        <v>24.814876018020051</v>
      </c>
      <c r="E132" s="2">
        <f t="shared" si="5"/>
        <v>31.069106294421463</v>
      </c>
      <c r="F132" s="2">
        <f>P_sol*E_orientation*T_vitre*S_tubes*abs_tubes</f>
        <v>495.72000000000008</v>
      </c>
      <c r="G132" s="2">
        <f>P_sol*E_orientation*T_vitre*(s_tot-S_tubes)*abs_fond</f>
        <v>184.67999999999995</v>
      </c>
      <c r="H132" s="2">
        <f>(F132*60*pas_calc)</f>
        <v>29743.200000000004</v>
      </c>
      <c r="I132" s="2">
        <f>G132*60*pas_calc</f>
        <v>11080.799999999997</v>
      </c>
      <c r="J132" s="2">
        <f>(E132-t_ext)*((U_vitre*s_tot)+(U_fond*s_tot))*60*pas_calc</f>
        <v>1302.1714666053417</v>
      </c>
      <c r="K132" s="2">
        <f>(I132-J132-L132)/mcp_capteur</f>
        <v>5.2414052625123532E-2</v>
      </c>
      <c r="L132" s="2">
        <f>S_tubes*10*(E132-D132)*60*pas_calc</f>
        <v>9568.9723228941621</v>
      </c>
      <c r="M132" s="2">
        <f>(H132+L132)/(4180*V_tubes)</f>
        <v>9.3918402084533323E-2</v>
      </c>
    </row>
    <row r="133" spans="2:13" s="2" customFormat="1" x14ac:dyDescent="0.25">
      <c r="B133" s="2">
        <f t="shared" si="3"/>
        <v>1.6333333333333333</v>
      </c>
      <c r="C133" s="2">
        <f>C132+pas_calc</f>
        <v>98</v>
      </c>
      <c r="D133" s="2">
        <f t="shared" si="4"/>
        <v>24.908794420104584</v>
      </c>
      <c r="E133" s="2">
        <f t="shared" si="5"/>
        <v>31.121520347046587</v>
      </c>
      <c r="F133" s="2">
        <f>P_sol*E_orientation*T_vitre*S_tubes*abs_tubes</f>
        <v>495.72000000000008</v>
      </c>
      <c r="G133" s="2">
        <f>P_sol*E_orientation*T_vitre*(s_tot-S_tubes)*abs_fond</f>
        <v>184.67999999999995</v>
      </c>
      <c r="H133" s="2">
        <f>(F133*60*pas_calc)</f>
        <v>29743.200000000004</v>
      </c>
      <c r="I133" s="2">
        <f>G133*60*pas_calc</f>
        <v>11080.799999999997</v>
      </c>
      <c r="J133" s="2">
        <f>(E133-t_ext)*((U_vitre*s_tot)+(U_fond*s_tot))*60*pas_calc</f>
        <v>1366.0117827027434</v>
      </c>
      <c r="K133" s="2">
        <f>(I133-J133-L133)/mcp_capteur</f>
        <v>5.2329387268996927E-2</v>
      </c>
      <c r="L133" s="2">
        <f>S_tubes*10*(E133-D133)*60*pas_calc</f>
        <v>9505.4706682212654</v>
      </c>
      <c r="M133" s="2">
        <f>(H133+L133)/(4180*V_tubes)</f>
        <v>9.3766694010819746E-2</v>
      </c>
    </row>
    <row r="134" spans="2:13" s="2" customFormat="1" x14ac:dyDescent="0.25">
      <c r="B134" s="2">
        <f t="shared" si="3"/>
        <v>1.65</v>
      </c>
      <c r="C134" s="2">
        <f>C133+pas_calc</f>
        <v>99</v>
      </c>
      <c r="D134" s="2">
        <f t="shared" si="4"/>
        <v>25.002561114115405</v>
      </c>
      <c r="E134" s="2">
        <f t="shared" si="5"/>
        <v>31.173849734315585</v>
      </c>
      <c r="F134" s="2">
        <f>P_sol*E_orientation*T_vitre*S_tubes*abs_tubes</f>
        <v>495.72000000000008</v>
      </c>
      <c r="G134" s="2">
        <f>P_sol*E_orientation*T_vitre*(s_tot-S_tubes)*abs_fond</f>
        <v>184.67999999999995</v>
      </c>
      <c r="H134" s="2">
        <f>(F134*60*pas_calc)</f>
        <v>29743.200000000004</v>
      </c>
      <c r="I134" s="2">
        <f>G134*60*pas_calc</f>
        <v>11080.799999999997</v>
      </c>
      <c r="J134" s="2">
        <f>(E134-t_ext)*((U_vitre*s_tot)+(U_fond*s_tot))*60*pas_calc</f>
        <v>1429.7489763963824</v>
      </c>
      <c r="K134" s="2">
        <f>(I134-J134-L134)/mcp_capteur</f>
        <v>5.2244858674334864E-2</v>
      </c>
      <c r="L134" s="2">
        <f>S_tubes*10*(E134-D134)*60*pas_calc</f>
        <v>9442.0715889062758</v>
      </c>
      <c r="M134" s="2">
        <f>(H134+L134)/(4180*V_tubes)</f>
        <v>9.361523099386948E-2</v>
      </c>
    </row>
    <row r="135" spans="2:13" s="2" customFormat="1" x14ac:dyDescent="0.25">
      <c r="B135" s="2">
        <f t="shared" si="3"/>
        <v>1.6666666666666667</v>
      </c>
      <c r="C135" s="2">
        <f>C134+pas_calc</f>
        <v>100</v>
      </c>
      <c r="D135" s="2">
        <f t="shared" si="4"/>
        <v>25.096176345109274</v>
      </c>
      <c r="E135" s="2">
        <f t="shared" si="5"/>
        <v>31.22609459298992</v>
      </c>
      <c r="F135" s="2">
        <f>P_sol*E_orientation*T_vitre*S_tubes*abs_tubes</f>
        <v>495.72000000000008</v>
      </c>
      <c r="G135" s="2">
        <f>P_sol*E_orientation*T_vitre*(s_tot-S_tubes)*abs_fond</f>
        <v>184.67999999999995</v>
      </c>
      <c r="H135" s="2">
        <f>(F135*60*pas_calc)</f>
        <v>29743.200000000004</v>
      </c>
      <c r="I135" s="2">
        <f>G135*60*pas_calc</f>
        <v>11080.799999999997</v>
      </c>
      <c r="J135" s="2">
        <f>(E135-t_ext)*((U_vitre*s_tot)+(U_fond*s_tot))*60*pas_calc</f>
        <v>1493.3832142617227</v>
      </c>
      <c r="K135" s="2">
        <f>(I135-J135-L135)/mcp_capteur</f>
        <v>5.2160466620221543E-2</v>
      </c>
      <c r="L135" s="2">
        <f>S_tubes*10*(E135-D135)*60*pas_calc</f>
        <v>9378.7749192573883</v>
      </c>
      <c r="M135" s="2">
        <f>(H135+L135)/(4180*V_tubes)</f>
        <v>9.3464012637837948E-2</v>
      </c>
    </row>
    <row r="136" spans="2:13" s="2" customFormat="1" x14ac:dyDescent="0.25">
      <c r="B136" s="2">
        <f t="shared" si="3"/>
        <v>1.6833333333333333</v>
      </c>
      <c r="C136" s="2">
        <f>C135+pas_calc</f>
        <v>101</v>
      </c>
      <c r="D136" s="2">
        <f t="shared" si="4"/>
        <v>25.189640357747113</v>
      </c>
      <c r="E136" s="2">
        <f t="shared" si="5"/>
        <v>31.278255059610142</v>
      </c>
      <c r="F136" s="2">
        <f>P_sol*E_orientation*T_vitre*S_tubes*abs_tubes</f>
        <v>495.72000000000008</v>
      </c>
      <c r="G136" s="2">
        <f>P_sol*E_orientation*T_vitre*(s_tot-S_tubes)*abs_fond</f>
        <v>184.67999999999995</v>
      </c>
      <c r="H136" s="2">
        <f>(F136*60*pas_calc)</f>
        <v>29743.200000000004</v>
      </c>
      <c r="I136" s="2">
        <f>G136*60*pas_calc</f>
        <v>11080.799999999997</v>
      </c>
      <c r="J136" s="2">
        <f>(E136-t_ext)*((U_vitre*s_tot)+(U_fond*s_tot))*60*pas_calc</f>
        <v>1556.9146626051534</v>
      </c>
      <c r="K136" s="2">
        <f>(I136-J136-L136)/mcp_capteur</f>
        <v>5.2076210886102217E-2</v>
      </c>
      <c r="L136" s="2">
        <f>S_tubes*10*(E136-D136)*60*pas_calc</f>
        <v>9315.5804938504352</v>
      </c>
      <c r="M136" s="2">
        <f>(H136+L136)/(4180*V_tubes)</f>
        <v>9.3313038547520002E-2</v>
      </c>
    </row>
    <row r="137" spans="2:13" s="2" customFormat="1" x14ac:dyDescent="0.25">
      <c r="B137" s="2">
        <f t="shared" si="3"/>
        <v>1.7</v>
      </c>
      <c r="C137" s="2">
        <f>C136+pas_calc</f>
        <v>102</v>
      </c>
      <c r="D137" s="2">
        <f t="shared" si="4"/>
        <v>25.282953396294634</v>
      </c>
      <c r="E137" s="2">
        <f t="shared" si="5"/>
        <v>31.330331270496245</v>
      </c>
      <c r="F137" s="2">
        <f>P_sol*E_orientation*T_vitre*S_tubes*abs_tubes</f>
        <v>495.72000000000008</v>
      </c>
      <c r="G137" s="2">
        <f>P_sol*E_orientation*T_vitre*(s_tot-S_tubes)*abs_fond</f>
        <v>184.67999999999995</v>
      </c>
      <c r="H137" s="2">
        <f>(F137*60*pas_calc)</f>
        <v>29743.200000000004</v>
      </c>
      <c r="I137" s="2">
        <f>G137*60*pas_calc</f>
        <v>11080.799999999997</v>
      </c>
      <c r="J137" s="2">
        <f>(E137-t_ext)*((U_vitre*s_tot)+(U_fond*s_tot))*60*pas_calc</f>
        <v>1620.3434874644267</v>
      </c>
      <c r="K137" s="2">
        <f>(I137-J137-L137)/mcp_capteur</f>
        <v>5.1992091251775945E-2</v>
      </c>
      <c r="L137" s="2">
        <f>S_tubes*10*(E137-D137)*60*pas_calc</f>
        <v>9252.4881475284674</v>
      </c>
      <c r="M137" s="2">
        <f>(H137+L137)/(4180*V_tubes)</f>
        <v>9.3162308328348875E-2</v>
      </c>
    </row>
    <row r="138" spans="2:13" s="2" customFormat="1" x14ac:dyDescent="0.25">
      <c r="B138" s="2">
        <f t="shared" si="3"/>
        <v>1.7166666666666666</v>
      </c>
      <c r="C138" s="2">
        <f>C137+pas_calc</f>
        <v>103</v>
      </c>
      <c r="D138" s="2">
        <f t="shared" si="4"/>
        <v>25.376115704622983</v>
      </c>
      <c r="E138" s="2">
        <f t="shared" si="5"/>
        <v>31.382323361748021</v>
      </c>
      <c r="F138" s="2">
        <f>P_sol*E_orientation*T_vitre*S_tubes*abs_tubes</f>
        <v>495.72000000000008</v>
      </c>
      <c r="G138" s="2">
        <f>P_sol*E_orientation*T_vitre*(s_tot-S_tubes)*abs_fond</f>
        <v>184.67999999999995</v>
      </c>
      <c r="H138" s="2">
        <f>(F138*60*pas_calc)</f>
        <v>29743.200000000004</v>
      </c>
      <c r="I138" s="2">
        <f>G138*60*pas_calc</f>
        <v>11080.799999999997</v>
      </c>
      <c r="J138" s="2">
        <f>(E138-t_ext)*((U_vitre*s_tot)+(U_fond*s_tot))*60*pas_calc</f>
        <v>1683.66985460909</v>
      </c>
      <c r="K138" s="2">
        <f>(I138-J138-L138)/mcp_capteur</f>
        <v>5.1908107497399214E-2</v>
      </c>
      <c r="L138" s="2">
        <f>S_tubes*10*(E138-D138)*60*pas_calc</f>
        <v>9189.4977154013104</v>
      </c>
      <c r="M138" s="2">
        <f>(H138+L138)/(4180*V_tubes)</f>
        <v>9.3011821586395121E-2</v>
      </c>
    </row>
    <row r="139" spans="2:13" s="2" customFormat="1" x14ac:dyDescent="0.25">
      <c r="B139" s="2">
        <f t="shared" si="3"/>
        <v>1.7333333333333334</v>
      </c>
      <c r="C139" s="2">
        <f>C138+pas_calc</f>
        <v>104</v>
      </c>
      <c r="D139" s="2">
        <f t="shared" si="4"/>
        <v>25.469127526209377</v>
      </c>
      <c r="E139" s="2">
        <f t="shared" si="5"/>
        <v>31.434231469245422</v>
      </c>
      <c r="F139" s="2">
        <f>P_sol*E_orientation*T_vitre*S_tubes*abs_tubes</f>
        <v>495.72000000000008</v>
      </c>
      <c r="G139" s="2">
        <f>P_sol*E_orientation*T_vitre*(s_tot-S_tubes)*abs_fond</f>
        <v>184.67999999999995</v>
      </c>
      <c r="H139" s="2">
        <f>(F139*60*pas_calc)</f>
        <v>29743.200000000004</v>
      </c>
      <c r="I139" s="2">
        <f>G139*60*pas_calc</f>
        <v>11080.799999999997</v>
      </c>
      <c r="J139" s="2">
        <f>(E139-t_ext)*((U_vitre*s_tot)+(U_fond*s_tot))*60*pas_calc</f>
        <v>1746.8939295409236</v>
      </c>
      <c r="K139" s="2">
        <f>(I139-J139-L139)/mcp_capteur</f>
        <v>5.1824259403480941E-2</v>
      </c>
      <c r="L139" s="2">
        <f>S_tubes*10*(E139-D139)*60*pas_calc</f>
        <v>9126.6090328451501</v>
      </c>
      <c r="M139" s="2">
        <f>(H139+L139)/(4180*V_tubes)</f>
        <v>9.2861577928365649E-2</v>
      </c>
    </row>
    <row r="140" spans="2:13" s="2" customFormat="1" x14ac:dyDescent="0.25">
      <c r="B140" s="2">
        <f t="shared" si="3"/>
        <v>1.75</v>
      </c>
      <c r="C140" s="2">
        <f>C139+pas_calc</f>
        <v>105</v>
      </c>
      <c r="D140" s="2">
        <f t="shared" si="4"/>
        <v>25.561989104137741</v>
      </c>
      <c r="E140" s="2">
        <f t="shared" si="5"/>
        <v>31.486055728648903</v>
      </c>
      <c r="F140" s="2">
        <f>P_sol*E_orientation*T_vitre*S_tubes*abs_tubes</f>
        <v>495.72000000000008</v>
      </c>
      <c r="G140" s="2">
        <f>P_sol*E_orientation*T_vitre*(s_tot-S_tubes)*abs_fond</f>
        <v>184.67999999999995</v>
      </c>
      <c r="H140" s="2">
        <f>(F140*60*pas_calc)</f>
        <v>29743.200000000004</v>
      </c>
      <c r="I140" s="2">
        <f>G140*60*pas_calc</f>
        <v>11080.799999999997</v>
      </c>
      <c r="J140" s="2">
        <f>(E140-t_ext)*((U_vitre*s_tot)+(U_fond*s_tot))*60*pas_calc</f>
        <v>1810.0158774943643</v>
      </c>
      <c r="K140" s="2">
        <f>(I140-J140-L140)/mcp_capteur</f>
        <v>5.1740546750888371E-2</v>
      </c>
      <c r="L140" s="2">
        <f>S_tubes*10*(E140-D140)*60*pas_calc</f>
        <v>9063.8219355020792</v>
      </c>
      <c r="M140" s="2">
        <f>(H140+L140)/(4180*V_tubes)</f>
        <v>9.2711576961602662E-2</v>
      </c>
    </row>
    <row r="141" spans="2:13" s="2" customFormat="1" x14ac:dyDescent="0.25">
      <c r="B141" s="2">
        <f t="shared" si="3"/>
        <v>1.7666666666666666</v>
      </c>
      <c r="C141" s="2">
        <f>C140+pas_calc</f>
        <v>106</v>
      </c>
      <c r="D141" s="2">
        <f t="shared" si="4"/>
        <v>25.654700681099342</v>
      </c>
      <c r="E141" s="2">
        <f t="shared" si="5"/>
        <v>31.537796275399792</v>
      </c>
      <c r="F141" s="2">
        <f>P_sol*E_orientation*T_vitre*S_tubes*abs_tubes</f>
        <v>495.72000000000008</v>
      </c>
      <c r="G141" s="2">
        <f>P_sol*E_orientation*T_vitre*(s_tot-S_tubes)*abs_fond</f>
        <v>184.67999999999995</v>
      </c>
      <c r="H141" s="2">
        <f>(F141*60*pas_calc)</f>
        <v>29743.200000000004</v>
      </c>
      <c r="I141" s="2">
        <f>G141*60*pas_calc</f>
        <v>11080.799999999997</v>
      </c>
      <c r="J141" s="2">
        <f>(E141-t_ext)*((U_vitre*s_tot)+(U_fond*s_tot))*60*pas_calc</f>
        <v>1873.0358634369468</v>
      </c>
      <c r="K141" s="2">
        <f>(I141-J141-L141)/mcp_capteur</f>
        <v>5.1656969320840289E-2</v>
      </c>
      <c r="L141" s="2">
        <f>S_tubes*10*(E141-D141)*60*pas_calc</f>
        <v>9001.1362592796904</v>
      </c>
      <c r="M141" s="2">
        <f>(H141+L141)/(4180*V_tubes)</f>
        <v>9.256181829408261E-2</v>
      </c>
    </row>
    <row r="142" spans="2:13" s="2" customFormat="1" x14ac:dyDescent="0.25">
      <c r="B142" s="2">
        <f t="shared" si="3"/>
        <v>1.7833333333333334</v>
      </c>
      <c r="C142" s="2">
        <f>C141+pas_calc</f>
        <v>107</v>
      </c>
      <c r="D142" s="2">
        <f t="shared" si="4"/>
        <v>25.747262499393425</v>
      </c>
      <c r="E142" s="2">
        <f t="shared" si="5"/>
        <v>31.589453244720634</v>
      </c>
      <c r="F142" s="2">
        <f>P_sol*E_orientation*T_vitre*S_tubes*abs_tubes</f>
        <v>495.72000000000008</v>
      </c>
      <c r="G142" s="2">
        <f>P_sol*E_orientation*T_vitre*(s_tot-S_tubes)*abs_fond</f>
        <v>184.67999999999995</v>
      </c>
      <c r="H142" s="2">
        <f>(F142*60*pas_calc)</f>
        <v>29743.200000000004</v>
      </c>
      <c r="I142" s="2">
        <f>G142*60*pas_calc</f>
        <v>11080.799999999997</v>
      </c>
      <c r="J142" s="2">
        <f>(E142-t_ext)*((U_vitre*s_tot)+(U_fond*s_tot))*60*pas_calc</f>
        <v>1935.9540520697321</v>
      </c>
      <c r="K142" s="2">
        <f>(I142-J142-L142)/mcp_capteur</f>
        <v>5.1573526894908808E-2</v>
      </c>
      <c r="L142" s="2">
        <f>S_tubes*10*(E142-D142)*60*pas_calc</f>
        <v>8938.5518403506303</v>
      </c>
      <c r="M142" s="2">
        <f>(H142+L142)/(4180*V_tubes)</f>
        <v>9.2412301534415195E-2</v>
      </c>
    </row>
    <row r="143" spans="2:13" s="2" customFormat="1" x14ac:dyDescent="0.25">
      <c r="B143" s="2">
        <f t="shared" si="3"/>
        <v>1.8</v>
      </c>
      <c r="C143" s="2">
        <f>C142+pas_calc</f>
        <v>108</v>
      </c>
      <c r="D143" s="2">
        <f t="shared" si="4"/>
        <v>25.839674800927842</v>
      </c>
      <c r="E143" s="2">
        <f t="shared" si="5"/>
        <v>31.641026771615543</v>
      </c>
      <c r="F143" s="2">
        <f>P_sol*E_orientation*T_vitre*S_tubes*abs_tubes</f>
        <v>495.72000000000008</v>
      </c>
      <c r="G143" s="2">
        <f>P_sol*E_orientation*T_vitre*(s_tot-S_tubes)*abs_fond</f>
        <v>184.67999999999995</v>
      </c>
      <c r="H143" s="2">
        <f>(F143*60*pas_calc)</f>
        <v>29743.200000000004</v>
      </c>
      <c r="I143" s="2">
        <f>G143*60*pas_calc</f>
        <v>11080.799999999997</v>
      </c>
      <c r="J143" s="2">
        <f>(E143-t_ext)*((U_vitre*s_tot)+(U_fond*s_tot))*60*pas_calc</f>
        <v>1998.7706078277315</v>
      </c>
      <c r="K143" s="2">
        <f>(I143-J143-L143)/mcp_capteur</f>
        <v>5.1490219255020293E-2</v>
      </c>
      <c r="L143" s="2">
        <f>S_tubes*10*(E143-D143)*60*pas_calc</f>
        <v>8876.0685151521848</v>
      </c>
      <c r="M143" s="2">
        <f>(H143+L143)/(4180*V_tubes)</f>
        <v>9.226302629184234E-2</v>
      </c>
    </row>
    <row r="144" spans="2:13" s="2" customFormat="1" x14ac:dyDescent="0.25">
      <c r="B144" s="2">
        <f t="shared" si="3"/>
        <v>1.8166666666666667</v>
      </c>
      <c r="C144" s="2">
        <f>C143+pas_calc</f>
        <v>109</v>
      </c>
      <c r="D144" s="2">
        <f t="shared" si="4"/>
        <v>25.931937827219684</v>
      </c>
      <c r="E144" s="2">
        <f t="shared" si="5"/>
        <v>31.692516990870562</v>
      </c>
      <c r="F144" s="2">
        <f>P_sol*E_orientation*T_vitre*S_tubes*abs_tubes</f>
        <v>495.72000000000008</v>
      </c>
      <c r="G144" s="2">
        <f>P_sol*E_orientation*T_vitre*(s_tot-S_tubes)*abs_fond</f>
        <v>184.67999999999995</v>
      </c>
      <c r="H144" s="2">
        <f>(F144*60*pas_calc)</f>
        <v>29743.200000000004</v>
      </c>
      <c r="I144" s="2">
        <f>G144*60*pas_calc</f>
        <v>11080.799999999997</v>
      </c>
      <c r="J144" s="2">
        <f>(E144-t_ext)*((U_vitre*s_tot)+(U_fond*s_tot))*60*pas_calc</f>
        <v>2061.4856948803445</v>
      </c>
      <c r="K144" s="2">
        <f>(I144-J144-L144)/mcp_capteur</f>
        <v>5.1407046183452619E-2</v>
      </c>
      <c r="L144" s="2">
        <f>S_tubes*10*(E144-D144)*60*pas_calc</f>
        <v>8813.6861203858425</v>
      </c>
      <c r="M144" s="2">
        <f>(H144+L144)/(4180*V_tubes)</f>
        <v>9.2113992176237156E-2</v>
      </c>
    </row>
    <row r="145" spans="2:13" s="2" customFormat="1" x14ac:dyDescent="0.25">
      <c r="B145" s="2">
        <f t="shared" si="3"/>
        <v>1.8333333333333333</v>
      </c>
      <c r="C145" s="2">
        <f>C144+pas_calc</f>
        <v>110</v>
      </c>
      <c r="D145" s="2">
        <f t="shared" si="4"/>
        <v>26.024051819395922</v>
      </c>
      <c r="E145" s="2">
        <f t="shared" si="5"/>
        <v>31.743924037054015</v>
      </c>
      <c r="F145" s="2">
        <f>P_sol*E_orientation*T_vitre*S_tubes*abs_tubes</f>
        <v>495.72000000000008</v>
      </c>
      <c r="G145" s="2">
        <f>P_sol*E_orientation*T_vitre*(s_tot-S_tubes)*abs_fond</f>
        <v>184.67999999999995</v>
      </c>
      <c r="H145" s="2">
        <f>(F145*60*pas_calc)</f>
        <v>29743.200000000004</v>
      </c>
      <c r="I145" s="2">
        <f>G145*60*pas_calc</f>
        <v>11080.799999999997</v>
      </c>
      <c r="J145" s="2">
        <f>(E145-t_ext)*((U_vitre*s_tot)+(U_fond*s_tot))*60*pas_calc</f>
        <v>2124.0994771317901</v>
      </c>
      <c r="K145" s="2">
        <f>(I145-J145-L145)/mcp_capteur</f>
        <v>5.1324007462830654E-2</v>
      </c>
      <c r="L145" s="2">
        <f>S_tubes*10*(E145-D145)*60*pas_calc</f>
        <v>8751.4044930168839</v>
      </c>
      <c r="M145" s="2">
        <f>(H145+L145)/(4180*V_tubes)</f>
        <v>9.1965198798102957E-2</v>
      </c>
    </row>
    <row r="146" spans="2:13" s="2" customFormat="1" x14ac:dyDescent="0.25">
      <c r="B146" s="2">
        <f t="shared" si="3"/>
        <v>1.85</v>
      </c>
      <c r="C146" s="2">
        <f>C145+pas_calc</f>
        <v>111</v>
      </c>
      <c r="D146" s="2">
        <f t="shared" si="4"/>
        <v>26.116017018194025</v>
      </c>
      <c r="E146" s="2">
        <f t="shared" si="5"/>
        <v>31.795248044516846</v>
      </c>
      <c r="F146" s="2">
        <f>P_sol*E_orientation*T_vitre*S_tubes*abs_tubes</f>
        <v>495.72000000000008</v>
      </c>
      <c r="G146" s="2">
        <f>P_sol*E_orientation*T_vitre*(s_tot-S_tubes)*abs_fond</f>
        <v>184.67999999999995</v>
      </c>
      <c r="H146" s="2">
        <f>(F146*60*pas_calc)</f>
        <v>29743.200000000004</v>
      </c>
      <c r="I146" s="2">
        <f>G146*60*pas_calc</f>
        <v>11080.799999999997</v>
      </c>
      <c r="J146" s="2">
        <f>(E146-t_ext)*((U_vitre*s_tot)+(U_fond*s_tot))*60*pas_calc</f>
        <v>2186.6121182215188</v>
      </c>
      <c r="K146" s="2">
        <f>(I146-J146-L146)/mcp_capteur</f>
        <v>5.1241102876140303E-2</v>
      </c>
      <c r="L146" s="2">
        <f>S_tubes*10*(E146-D146)*60*pas_calc</f>
        <v>8689.223470273917</v>
      </c>
      <c r="M146" s="2">
        <f>(H146+L146)/(4180*V_tubes)</f>
        <v>9.181664576857218E-2</v>
      </c>
    </row>
    <row r="147" spans="2:13" s="2" customFormat="1" x14ac:dyDescent="0.25">
      <c r="B147" s="2">
        <f t="shared" si="3"/>
        <v>1.8666666666666667</v>
      </c>
      <c r="C147" s="2">
        <f>C146+pas_calc</f>
        <v>112</v>
      </c>
      <c r="D147" s="2">
        <f t="shared" si="4"/>
        <v>26.207833663962596</v>
      </c>
      <c r="E147" s="2">
        <f t="shared" si="5"/>
        <v>31.846489147392987</v>
      </c>
      <c r="F147" s="2">
        <f>P_sol*E_orientation*T_vitre*S_tubes*abs_tubes</f>
        <v>495.72000000000008</v>
      </c>
      <c r="G147" s="2">
        <f>P_sol*E_orientation*T_vitre*(s_tot-S_tubes)*abs_fond</f>
        <v>184.67999999999995</v>
      </c>
      <c r="H147" s="2">
        <f>(F147*60*pas_calc)</f>
        <v>29743.200000000004</v>
      </c>
      <c r="I147" s="2">
        <f>G147*60*pas_calc</f>
        <v>11080.799999999997</v>
      </c>
      <c r="J147" s="2">
        <f>(E147-t_ext)*((U_vitre*s_tot)+(U_fond*s_tot))*60*pas_calc</f>
        <v>2249.0237815246578</v>
      </c>
      <c r="K147" s="2">
        <f>(I147-J147-L147)/mcp_capteur</f>
        <v>5.1158332206710386E-2</v>
      </c>
      <c r="L147" s="2">
        <f>S_tubes*10*(E147-D147)*60*pas_calc</f>
        <v>8627.1428896484977</v>
      </c>
      <c r="M147" s="2">
        <f>(H147+L147)/(4180*V_tubes)</f>
        <v>9.1668332699405455E-2</v>
      </c>
    </row>
    <row r="148" spans="2:13" s="2" customFormat="1" x14ac:dyDescent="0.25">
      <c r="B148" s="2">
        <f t="shared" si="3"/>
        <v>1.8833333333333333</v>
      </c>
      <c r="C148" s="2">
        <f>C147+pas_calc</f>
        <v>113</v>
      </c>
      <c r="D148" s="2">
        <f t="shared" si="4"/>
        <v>26.299501996662002</v>
      </c>
      <c r="E148" s="2">
        <f t="shared" si="5"/>
        <v>31.897647479599698</v>
      </c>
      <c r="F148" s="2">
        <f>P_sol*E_orientation*T_vitre*S_tubes*abs_tubes</f>
        <v>495.72000000000008</v>
      </c>
      <c r="G148" s="2">
        <f>P_sol*E_orientation*T_vitre*(s_tot-S_tubes)*abs_fond</f>
        <v>184.67999999999995</v>
      </c>
      <c r="H148" s="2">
        <f>(F148*60*pas_calc)</f>
        <v>29743.200000000004</v>
      </c>
      <c r="I148" s="2">
        <f>G148*60*pas_calc</f>
        <v>11080.799999999997</v>
      </c>
      <c r="J148" s="2">
        <f>(E148-t_ext)*((U_vitre*s_tot)+(U_fond*s_tot))*60*pas_calc</f>
        <v>2311.3346301524321</v>
      </c>
      <c r="K148" s="2">
        <f>(I148-J148-L148)/mcp_capteur</f>
        <v>5.1075695238222127E-2</v>
      </c>
      <c r="L148" s="2">
        <f>S_tubes*10*(E148-D148)*60*pas_calc</f>
        <v>8565.1625888946764</v>
      </c>
      <c r="M148" s="2">
        <f>(H148+L148)/(4180*V_tubes)</f>
        <v>9.1520259202990534E-2</v>
      </c>
    </row>
    <row r="149" spans="2:13" s="2" customFormat="1" x14ac:dyDescent="0.25">
      <c r="B149" s="2">
        <f t="shared" si="3"/>
        <v>1.9</v>
      </c>
      <c r="C149" s="2">
        <f>C148+pas_calc</f>
        <v>114</v>
      </c>
      <c r="D149" s="2">
        <f t="shared" si="4"/>
        <v>26.391022255864993</v>
      </c>
      <c r="E149" s="2">
        <f t="shared" si="5"/>
        <v>31.948723174837919</v>
      </c>
      <c r="F149" s="2">
        <f>P_sol*E_orientation*T_vitre*S_tubes*abs_tubes</f>
        <v>495.72000000000008</v>
      </c>
      <c r="G149" s="2">
        <f>P_sol*E_orientation*T_vitre*(s_tot-S_tubes)*abs_fond</f>
        <v>184.67999999999995</v>
      </c>
      <c r="H149" s="2">
        <f>(F149*60*pas_calc)</f>
        <v>29743.200000000004</v>
      </c>
      <c r="I149" s="2">
        <f>G149*60*pas_calc</f>
        <v>11080.799999999997</v>
      </c>
      <c r="J149" s="2">
        <f>(E149-t_ext)*((U_vitre*s_tot)+(U_fond*s_tot))*60*pas_calc</f>
        <v>2373.5448269525859</v>
      </c>
      <c r="K149" s="2">
        <f>(I149-J149-L149)/mcp_capteur</f>
        <v>5.0993191754708275E-2</v>
      </c>
      <c r="L149" s="2">
        <f>S_tubes*10*(E149-D149)*60*pas_calc</f>
        <v>8503.2824060285784</v>
      </c>
      <c r="M149" s="2">
        <f>(H149+L149)/(4180*V_tubes)</f>
        <v>9.1372424892341195E-2</v>
      </c>
    </row>
    <row r="150" spans="2:13" s="2" customFormat="1" x14ac:dyDescent="0.25">
      <c r="B150" s="2">
        <f t="shared" si="3"/>
        <v>1.9166666666666667</v>
      </c>
      <c r="C150" s="2">
        <f>C149+pas_calc</f>
        <v>115</v>
      </c>
      <c r="D150" s="2">
        <f t="shared" si="4"/>
        <v>26.482394680757334</v>
      </c>
      <c r="E150" s="2">
        <f t="shared" si="5"/>
        <v>31.999716366592629</v>
      </c>
      <c r="F150" s="2">
        <f>P_sol*E_orientation*T_vitre*S_tubes*abs_tubes</f>
        <v>495.72000000000008</v>
      </c>
      <c r="G150" s="2">
        <f>P_sol*E_orientation*T_vitre*(s_tot-S_tubes)*abs_fond</f>
        <v>184.67999999999995</v>
      </c>
      <c r="H150" s="2">
        <f>(F150*60*pas_calc)</f>
        <v>29743.200000000004</v>
      </c>
      <c r="I150" s="2">
        <f>G150*60*pas_calc</f>
        <v>11080.799999999997</v>
      </c>
      <c r="J150" s="2">
        <f>(E150-t_ext)*((U_vitre*s_tot)+(U_fond*s_tot))*60*pas_calc</f>
        <v>2435.654534509823</v>
      </c>
      <c r="K150" s="2">
        <f>(I150-J150-L150)/mcp_capteur</f>
        <v>5.0910821540543112E-2</v>
      </c>
      <c r="L150" s="2">
        <f>S_tubes*10*(E150-D150)*60*pas_calc</f>
        <v>8441.502179328003</v>
      </c>
      <c r="M150" s="2">
        <f>(H150+L150)/(4180*V_tubes)</f>
        <v>9.1224829381096481E-2</v>
      </c>
    </row>
    <row r="151" spans="2:13" s="2" customFormat="1" x14ac:dyDescent="0.25">
      <c r="B151" s="2">
        <f t="shared" si="3"/>
        <v>1.9333333333333333</v>
      </c>
      <c r="C151" s="2">
        <f>C150+pas_calc</f>
        <v>116</v>
      </c>
      <c r="D151" s="2">
        <f t="shared" si="4"/>
        <v>26.573619510138432</v>
      </c>
      <c r="E151" s="2">
        <f t="shared" si="5"/>
        <v>32.05062718813317</v>
      </c>
      <c r="F151" s="2">
        <f>P_sol*E_orientation*T_vitre*S_tubes*abs_tubes</f>
        <v>495.72000000000008</v>
      </c>
      <c r="G151" s="2">
        <f>P_sol*E_orientation*T_vitre*(s_tot-S_tubes)*abs_fond</f>
        <v>184.67999999999995</v>
      </c>
      <c r="H151" s="2">
        <f>(F151*60*pas_calc)</f>
        <v>29743.200000000004</v>
      </c>
      <c r="I151" s="2">
        <f>G151*60*pas_calc</f>
        <v>11080.799999999997</v>
      </c>
      <c r="J151" s="2">
        <f>(E151-t_ext)*((U_vitre*s_tot)+(U_fond*s_tot))*60*pas_calc</f>
        <v>2497.6639151462014</v>
      </c>
      <c r="K151" s="2">
        <f>(I151-J151-L151)/mcp_capteur</f>
        <v>5.0828584380461055E-2</v>
      </c>
      <c r="L151" s="2">
        <f>S_tubes*10*(E151-D151)*60*pas_calc</f>
        <v>8379.821747331951</v>
      </c>
      <c r="M151" s="2">
        <f>(H151+L151)/(4180*V_tubes)</f>
        <v>9.1077472283519367E-2</v>
      </c>
    </row>
    <row r="152" spans="2:13" s="2" customFormat="1" x14ac:dyDescent="0.25">
      <c r="B152" s="2">
        <f t="shared" si="3"/>
        <v>1.95</v>
      </c>
      <c r="C152" s="2">
        <f>C151+pas_calc</f>
        <v>117</v>
      </c>
      <c r="D152" s="2">
        <f t="shared" si="4"/>
        <v>26.664696982421951</v>
      </c>
      <c r="E152" s="2">
        <f t="shared" si="5"/>
        <v>32.101455772513631</v>
      </c>
      <c r="F152" s="2">
        <f>P_sol*E_orientation*T_vitre*S_tubes*abs_tubes</f>
        <v>495.72000000000008</v>
      </c>
      <c r="G152" s="2">
        <f>P_sol*E_orientation*T_vitre*(s_tot-S_tubes)*abs_fond</f>
        <v>184.67999999999995</v>
      </c>
      <c r="H152" s="2">
        <f>(F152*60*pas_calc)</f>
        <v>29743.200000000004</v>
      </c>
      <c r="I152" s="2">
        <f>G152*60*pas_calc</f>
        <v>11080.799999999997</v>
      </c>
      <c r="J152" s="2">
        <f>(E152-t_ext)*((U_vitre*s_tot)+(U_fond*s_tot))*60*pas_calc</f>
        <v>2559.573130921603</v>
      </c>
      <c r="K152" s="2">
        <f>(I152-J152-L152)/mcp_capteur</f>
        <v>5.0746480059530766E-2</v>
      </c>
      <c r="L152" s="2">
        <f>S_tubes*10*(E152-D152)*60*pas_calc</f>
        <v>8318.2409488402718</v>
      </c>
      <c r="M152" s="2">
        <f>(H152+L152)/(4180*V_tubes)</f>
        <v>9.0930353214496051E-2</v>
      </c>
    </row>
    <row r="153" spans="2:13" s="2" customFormat="1" x14ac:dyDescent="0.25">
      <c r="B153" s="2">
        <f t="shared" si="3"/>
        <v>1.9666666666666666</v>
      </c>
      <c r="C153" s="2">
        <f>C152+pas_calc</f>
        <v>118</v>
      </c>
      <c r="D153" s="2">
        <f t="shared" si="4"/>
        <v>26.755627335636447</v>
      </c>
      <c r="E153" s="2">
        <f t="shared" si="5"/>
        <v>32.152202252573161</v>
      </c>
      <c r="F153" s="2">
        <f>P_sol*E_orientation*T_vitre*S_tubes*abs_tubes</f>
        <v>495.72000000000008</v>
      </c>
      <c r="G153" s="2">
        <f>P_sol*E_orientation*T_vitre*(s_tot-S_tubes)*abs_fond</f>
        <v>184.67999999999995</v>
      </c>
      <c r="H153" s="2">
        <f>(F153*60*pas_calc)</f>
        <v>29743.200000000004</v>
      </c>
      <c r="I153" s="2">
        <f>G153*60*pas_calc</f>
        <v>11080.799999999997</v>
      </c>
      <c r="J153" s="2">
        <f>(E153-t_ext)*((U_vitre*s_tot)+(U_fond*s_tot))*60*pas_calc</f>
        <v>2621.3823436341108</v>
      </c>
      <c r="K153" s="2">
        <f>(I153-J153-L153)/mcp_capteur</f>
        <v>5.0664508363178359E-2</v>
      </c>
      <c r="L153" s="2">
        <f>S_tubes*10*(E153-D153)*60*pas_calc</f>
        <v>8256.7596229131741</v>
      </c>
      <c r="M153" s="2">
        <f>(H153+L153)/(4180*V_tubes)</f>
        <v>9.0783471789534734E-2</v>
      </c>
    </row>
    <row r="154" spans="2:13" s="2" customFormat="1" x14ac:dyDescent="0.25">
      <c r="B154" s="2">
        <f t="shared" si="3"/>
        <v>1.9833333333333334</v>
      </c>
      <c r="C154" s="2">
        <f>C153+pas_calc</f>
        <v>119</v>
      </c>
      <c r="D154" s="2">
        <f t="shared" si="4"/>
        <v>26.846410807425983</v>
      </c>
      <c r="E154" s="2">
        <f t="shared" si="5"/>
        <v>32.202866760936338</v>
      </c>
      <c r="F154" s="2">
        <f>P_sol*E_orientation*T_vitre*S_tubes*abs_tubes</f>
        <v>495.72000000000008</v>
      </c>
      <c r="G154" s="2">
        <f>P_sol*E_orientation*T_vitre*(s_tot-S_tubes)*abs_fond</f>
        <v>184.67999999999995</v>
      </c>
      <c r="H154" s="2">
        <f>(F154*60*pas_calc)</f>
        <v>29743.200000000004</v>
      </c>
      <c r="I154" s="2">
        <f>G154*60*pas_calc</f>
        <v>11080.799999999997</v>
      </c>
      <c r="J154" s="2">
        <f>(E154-t_ext)*((U_vitre*s_tot)+(U_fond*s_tot))*60*pas_calc</f>
        <v>2683.0917148204599</v>
      </c>
      <c r="K154" s="2">
        <f>(I154-J154-L154)/mcp_capteur</f>
        <v>5.0582669077173702E-2</v>
      </c>
      <c r="L154" s="2">
        <f>S_tubes*10*(E154-D154)*60*pas_calc</f>
        <v>8195.3776088708437</v>
      </c>
      <c r="M154" s="2">
        <f>(H154+L154)/(4180*V_tubes)</f>
        <v>9.0636827624764729E-2</v>
      </c>
    </row>
    <row r="155" spans="2:13" s="2" customFormat="1" x14ac:dyDescent="0.25">
      <c r="B155" s="2">
        <f t="shared" si="3"/>
        <v>2</v>
      </c>
      <c r="C155" s="2">
        <f>C154+pas_calc</f>
        <v>120</v>
      </c>
      <c r="D155" s="2">
        <f t="shared" si="4"/>
        <v>26.937047635050746</v>
      </c>
      <c r="E155" s="2">
        <f t="shared" si="5"/>
        <v>32.253449430013511</v>
      </c>
      <c r="F155" s="2">
        <f>P_sol*E_orientation*T_vitre*S_tubes*abs_tubes</f>
        <v>495.72000000000008</v>
      </c>
      <c r="G155" s="2">
        <f>P_sol*E_orientation*T_vitre*(s_tot-S_tubes)*abs_fond</f>
        <v>184.67999999999995</v>
      </c>
      <c r="H155" s="2">
        <f>(F155*60*pas_calc)</f>
        <v>29743.200000000004</v>
      </c>
      <c r="I155" s="2">
        <f>G155*60*pas_calc</f>
        <v>11080.799999999997</v>
      </c>
      <c r="J155" s="2">
        <f>(E155-t_ext)*((U_vitre*s_tot)+(U_fond*s_tot))*60*pas_calc</f>
        <v>2744.7014057564561</v>
      </c>
      <c r="K155" s="2">
        <f>(I155-J155-L155)/mcp_capteur</f>
        <v>5.0500961987627532E-2</v>
      </c>
      <c r="L155" s="2">
        <f>S_tubes*10*(E155-D155)*60*pas_calc</f>
        <v>8134.0947462930317</v>
      </c>
      <c r="M155" s="2">
        <f>(H155+L155)/(4180*V_tubes)</f>
        <v>9.0490420336935398E-2</v>
      </c>
    </row>
    <row r="156" spans="2:13" s="2" customFormat="1" x14ac:dyDescent="0.25">
      <c r="B156" s="2">
        <f t="shared" si="3"/>
        <v>2.0166666666666666</v>
      </c>
      <c r="C156" s="2">
        <f>C155+pas_calc</f>
        <v>121</v>
      </c>
      <c r="D156" s="2">
        <f t="shared" si="4"/>
        <v>27.02753805538768</v>
      </c>
      <c r="E156" s="2">
        <f t="shared" si="5"/>
        <v>32.303950392001141</v>
      </c>
      <c r="F156" s="2">
        <f>P_sol*E_orientation*T_vitre*S_tubes*abs_tubes</f>
        <v>495.72000000000008</v>
      </c>
      <c r="G156" s="2">
        <f>P_sol*E_orientation*T_vitre*(s_tot-S_tubes)*abs_fond</f>
        <v>184.67999999999995</v>
      </c>
      <c r="H156" s="2">
        <f>(F156*60*pas_calc)</f>
        <v>29743.200000000004</v>
      </c>
      <c r="I156" s="2">
        <f>G156*60*pas_calc</f>
        <v>11080.799999999997</v>
      </c>
      <c r="J156" s="2">
        <f>(E156-t_ext)*((U_vitre*s_tot)+(U_fond*s_tot))*60*pas_calc</f>
        <v>2806.2115774573899</v>
      </c>
      <c r="K156" s="2">
        <f>(I156-J156-L156)/mcp_capteur</f>
        <v>5.0419386881002538E-2</v>
      </c>
      <c r="L156" s="2">
        <f>S_tubes*10*(E156-D156)*60*pas_calc</f>
        <v>8072.9108750185969</v>
      </c>
      <c r="M156" s="2">
        <f>(H156+L156)/(4180*V_tubes)</f>
        <v>9.0344249543415175E-2</v>
      </c>
    </row>
    <row r="157" spans="2:13" s="2" customFormat="1" x14ac:dyDescent="0.25">
      <c r="B157" s="2">
        <f t="shared" si="3"/>
        <v>2.0333333333333332</v>
      </c>
      <c r="C157" s="2">
        <f>C156+pas_calc</f>
        <v>122</v>
      </c>
      <c r="D157" s="2">
        <f t="shared" si="4"/>
        <v>27.117882304931094</v>
      </c>
      <c r="E157" s="2">
        <f t="shared" si="5"/>
        <v>32.354369778882145</v>
      </c>
      <c r="F157" s="2">
        <f>P_sol*E_orientation*T_vitre*S_tubes*abs_tubes</f>
        <v>495.72000000000008</v>
      </c>
      <c r="G157" s="2">
        <f>P_sol*E_orientation*T_vitre*(s_tot-S_tubes)*abs_fond</f>
        <v>184.67999999999995</v>
      </c>
      <c r="H157" s="2">
        <f>(F157*60*pas_calc)</f>
        <v>29743.200000000004</v>
      </c>
      <c r="I157" s="2">
        <f>G157*60*pas_calc</f>
        <v>11080.799999999997</v>
      </c>
      <c r="J157" s="2">
        <f>(E157-t_ext)*((U_vitre*s_tot)+(U_fond*s_tot))*60*pas_calc</f>
        <v>2867.6223906784526</v>
      </c>
      <c r="K157" s="2">
        <f>(I157-J157-L157)/mcp_capteur</f>
        <v>5.0337943544109066E-2</v>
      </c>
      <c r="L157" s="2">
        <f>S_tubes*10*(E157-D157)*60*pas_calc</f>
        <v>8011.8258351451086</v>
      </c>
      <c r="M157" s="2">
        <f>(H157+L157)/(4180*V_tubes)</f>
        <v>9.0198314862190571E-2</v>
      </c>
    </row>
    <row r="158" spans="2:13" s="2" customFormat="1" x14ac:dyDescent="0.25">
      <c r="B158" s="2">
        <f t="shared" si="3"/>
        <v>2.0499999999999998</v>
      </c>
      <c r="C158" s="2">
        <f>C157+pas_calc</f>
        <v>123</v>
      </c>
      <c r="D158" s="2">
        <f t="shared" si="4"/>
        <v>27.208080619793286</v>
      </c>
      <c r="E158" s="2">
        <f t="shared" si="5"/>
        <v>32.404707722426252</v>
      </c>
      <c r="F158" s="2">
        <f>P_sol*E_orientation*T_vitre*S_tubes*abs_tubes</f>
        <v>495.72000000000008</v>
      </c>
      <c r="G158" s="2">
        <f>P_sol*E_orientation*T_vitre*(s_tot-S_tubes)*abs_fond</f>
        <v>184.67999999999995</v>
      </c>
      <c r="H158" s="2">
        <f>(F158*60*pas_calc)</f>
        <v>29743.200000000004</v>
      </c>
      <c r="I158" s="2">
        <f>G158*60*pas_calc</f>
        <v>11080.799999999997</v>
      </c>
      <c r="J158" s="2">
        <f>(E158-t_ext)*((U_vitre*s_tot)+(U_fond*s_tot))*60*pas_calc</f>
        <v>2928.9340059151755</v>
      </c>
      <c r="K158" s="2">
        <f>(I158-J158-L158)/mcp_capteur</f>
        <v>5.0256631764095346E-2</v>
      </c>
      <c r="L158" s="2">
        <f>S_tubes*10*(E158-D158)*60*pas_calc</f>
        <v>7950.8394670284406</v>
      </c>
      <c r="M158" s="2">
        <f>(H158+L158)/(4180*V_tubes)</f>
        <v>9.0052615911865183E-2</v>
      </c>
    </row>
    <row r="159" spans="2:13" s="2" customFormat="1" x14ac:dyDescent="0.25">
      <c r="B159" s="2">
        <f t="shared" si="3"/>
        <v>2.0666666666666669</v>
      </c>
      <c r="C159" s="2">
        <f>C158+pas_calc</f>
        <v>124</v>
      </c>
      <c r="D159" s="2">
        <f t="shared" si="4"/>
        <v>27.298133235705151</v>
      </c>
      <c r="E159" s="2">
        <f t="shared" si="5"/>
        <v>32.454964354190345</v>
      </c>
      <c r="F159" s="2">
        <f>P_sol*E_orientation*T_vitre*S_tubes*abs_tubes</f>
        <v>495.72000000000008</v>
      </c>
      <c r="G159" s="2">
        <f>P_sol*E_orientation*T_vitre*(s_tot-S_tubes)*abs_fond</f>
        <v>184.67999999999995</v>
      </c>
      <c r="H159" s="2">
        <f>(F159*60*pas_calc)</f>
        <v>29743.200000000004</v>
      </c>
      <c r="I159" s="2">
        <f>G159*60*pas_calc</f>
        <v>11080.799999999997</v>
      </c>
      <c r="J159" s="2">
        <f>(E159-t_ext)*((U_vitre*s_tot)+(U_fond*s_tot))*60*pas_calc</f>
        <v>2990.1465834038404</v>
      </c>
      <c r="K159" s="2">
        <f>(I159-J159-L159)/mcp_capteur</f>
        <v>5.0175451328452254E-2</v>
      </c>
      <c r="L159" s="2">
        <f>S_tubes*10*(E159-D159)*60*pas_calc</f>
        <v>7889.9516112823476</v>
      </c>
      <c r="M159" s="2">
        <f>(H159+L159)/(4180*V_tubes)</f>
        <v>8.9907152311658689E-2</v>
      </c>
    </row>
    <row r="160" spans="2:13" s="2" customFormat="1" x14ac:dyDescent="0.25">
      <c r="B160" s="2">
        <f t="shared" si="3"/>
        <v>2.0833333333333335</v>
      </c>
      <c r="C160" s="2">
        <f>C159+pas_calc</f>
        <v>125</v>
      </c>
      <c r="D160" s="2">
        <f t="shared" si="4"/>
        <v>27.388040388016812</v>
      </c>
      <c r="E160" s="2">
        <f t="shared" si="5"/>
        <v>32.505139805518795</v>
      </c>
      <c r="F160" s="2">
        <f>P_sol*E_orientation*T_vitre*S_tubes*abs_tubes</f>
        <v>495.72000000000008</v>
      </c>
      <c r="G160" s="2">
        <f>P_sol*E_orientation*T_vitre*(s_tot-S_tubes)*abs_fond</f>
        <v>184.67999999999995</v>
      </c>
      <c r="H160" s="2">
        <f>(F160*60*pas_calc)</f>
        <v>29743.200000000004</v>
      </c>
      <c r="I160" s="2">
        <f>G160*60*pas_calc</f>
        <v>11080.799999999997</v>
      </c>
      <c r="J160" s="2">
        <f>(E160-t_ext)*((U_vitre*s_tot)+(U_fond*s_tot))*60*pas_calc</f>
        <v>3051.2602831218919</v>
      </c>
      <c r="K160" s="2">
        <f>(I160-J160-L160)/mcp_capteur</f>
        <v>5.0094402025017415E-2</v>
      </c>
      <c r="L160" s="2">
        <f>S_tubes*10*(E160-D160)*60*pas_calc</f>
        <v>7829.1621087780359</v>
      </c>
      <c r="M160" s="2">
        <f>(H160+L160)/(4180*V_tubes)</f>
        <v>8.9761923681405814E-2</v>
      </c>
    </row>
    <row r="161" spans="2:13" s="2" customFormat="1" x14ac:dyDescent="0.25">
      <c r="B161" s="2">
        <f t="shared" si="3"/>
        <v>2.1</v>
      </c>
      <c r="C161" s="2">
        <f>C160+pas_calc</f>
        <v>126</v>
      </c>
      <c r="D161" s="2">
        <f t="shared" si="4"/>
        <v>27.477802311698216</v>
      </c>
      <c r="E161" s="2">
        <f t="shared" si="5"/>
        <v>32.555234207543812</v>
      </c>
      <c r="F161" s="2">
        <f>P_sol*E_orientation*T_vitre*S_tubes*abs_tubes</f>
        <v>495.72000000000008</v>
      </c>
      <c r="G161" s="2">
        <f>P_sol*E_orientation*T_vitre*(s_tot-S_tubes)*abs_fond</f>
        <v>184.67999999999995</v>
      </c>
      <c r="H161" s="2">
        <f>(F161*60*pas_calc)</f>
        <v>29743.200000000004</v>
      </c>
      <c r="I161" s="2">
        <f>G161*60*pas_calc</f>
        <v>11080.799999999997</v>
      </c>
      <c r="J161" s="2">
        <f>(E161-t_ext)*((U_vitre*s_tot)+(U_fond*s_tot))*60*pas_calc</f>
        <v>3112.2752647883631</v>
      </c>
      <c r="K161" s="2">
        <f>(I161-J161-L161)/mcp_capteur</f>
        <v>5.001348364196815E-2</v>
      </c>
      <c r="L161" s="2">
        <f>S_tubes*10*(E161-D161)*60*pas_calc</f>
        <v>7768.4708006437622</v>
      </c>
      <c r="M161" s="2">
        <f>(H161+L161)/(4180*V_tubes)</f>
        <v>8.9616929641555432E-2</v>
      </c>
    </row>
    <row r="162" spans="2:13" s="2" customFormat="1" x14ac:dyDescent="0.25">
      <c r="B162" s="2">
        <f t="shared" si="3"/>
        <v>2.1166666666666667</v>
      </c>
      <c r="C162" s="2">
        <f>C161+pas_calc</f>
        <v>127</v>
      </c>
      <c r="D162" s="2">
        <f t="shared" si="4"/>
        <v>27.567419241339771</v>
      </c>
      <c r="E162" s="2">
        <f t="shared" si="5"/>
        <v>32.605247691185781</v>
      </c>
      <c r="F162" s="2">
        <f>P_sol*E_orientation*T_vitre*S_tubes*abs_tubes</f>
        <v>495.72000000000008</v>
      </c>
      <c r="G162" s="2">
        <f>P_sol*E_orientation*T_vitre*(s_tot-S_tubes)*abs_fond</f>
        <v>184.67999999999995</v>
      </c>
      <c r="H162" s="2">
        <f>(F162*60*pas_calc)</f>
        <v>29743.200000000004</v>
      </c>
      <c r="I162" s="2">
        <f>G162*60*pas_calc</f>
        <v>11080.799999999997</v>
      </c>
      <c r="J162" s="2">
        <f>(E162-t_ext)*((U_vitre*s_tot)+(U_fond*s_tot))*60*pas_calc</f>
        <v>3173.191687864281</v>
      </c>
      <c r="K162" s="2">
        <f>(I162-J162-L162)/mcp_capteur</f>
        <v>4.9932695967830114E-2</v>
      </c>
      <c r="L162" s="2">
        <f>S_tubes*10*(E162-D162)*60*pas_calc</f>
        <v>7707.8775282643965</v>
      </c>
      <c r="M162" s="2">
        <f>(H162+L162)/(4180*V_tubes)</f>
        <v>8.9472169813169439E-2</v>
      </c>
    </row>
    <row r="163" spans="2:13" s="2" customFormat="1" x14ac:dyDescent="0.25">
      <c r="B163" s="2">
        <f t="shared" si="3"/>
        <v>2.1333333333333333</v>
      </c>
      <c r="C163" s="2">
        <f>C162+pas_calc</f>
        <v>128</v>
      </c>
      <c r="D163" s="2">
        <f t="shared" si="4"/>
        <v>27.656891411152941</v>
      </c>
      <c r="E163" s="2">
        <f t="shared" si="5"/>
        <v>32.655180387153614</v>
      </c>
      <c r="F163" s="2">
        <f>P_sol*E_orientation*T_vitre*S_tubes*abs_tubes</f>
        <v>495.72000000000008</v>
      </c>
      <c r="G163" s="2">
        <f>P_sol*E_orientation*T_vitre*(s_tot-S_tubes)*abs_fond</f>
        <v>184.67999999999995</v>
      </c>
      <c r="H163" s="2">
        <f>(F163*60*pas_calc)</f>
        <v>29743.200000000004</v>
      </c>
      <c r="I163" s="2">
        <f>G163*60*pas_calc</f>
        <v>11080.799999999997</v>
      </c>
      <c r="J163" s="2">
        <f>(E163-t_ext)*((U_vitre*s_tot)+(U_fond*s_tot))*60*pas_calc</f>
        <v>3234.0097115531016</v>
      </c>
      <c r="K163" s="2">
        <f>(I163-J163-L163)/mcp_capteur</f>
        <v>4.9852038791466387E-2</v>
      </c>
      <c r="L163" s="2">
        <f>S_tubes*10*(E163-D163)*60*pas_calc</f>
        <v>7647.3821332810303</v>
      </c>
      <c r="M163" s="2">
        <f>(H163+L163)/(4180*V_tubes)</f>
        <v>8.9327643817921867E-2</v>
      </c>
    </row>
    <row r="164" spans="2:13" s="2" customFormat="1" x14ac:dyDescent="0.25">
      <c r="B164" s="2">
        <f t="shared" ref="B164:B227" si="6">C164/60</f>
        <v>2.15</v>
      </c>
      <c r="C164" s="2">
        <f>C163+pas_calc</f>
        <v>129</v>
      </c>
      <c r="D164" s="2">
        <f t="shared" si="4"/>
        <v>27.746219054970862</v>
      </c>
      <c r="E164" s="2">
        <f t="shared" si="5"/>
        <v>32.705032425945078</v>
      </c>
      <c r="F164" s="2">
        <f>P_sol*E_orientation*T_vitre*S_tubes*abs_tubes</f>
        <v>495.72000000000008</v>
      </c>
      <c r="G164" s="2">
        <f>P_sol*E_orientation*T_vitre*(s_tot-S_tubes)*abs_fond</f>
        <v>184.67999999999995</v>
      </c>
      <c r="H164" s="2">
        <f>(F164*60*pas_calc)</f>
        <v>29743.200000000004</v>
      </c>
      <c r="I164" s="2">
        <f>G164*60*pas_calc</f>
        <v>11080.799999999997</v>
      </c>
      <c r="J164" s="2">
        <f>(E164-t_ext)*((U_vitre*s_tot)+(U_fond*s_tot))*60*pas_calc</f>
        <v>3294.7294948011045</v>
      </c>
      <c r="K164" s="2">
        <f>(I164-J164-L164)/mcp_capteur</f>
        <v>4.9771511902085425E-2</v>
      </c>
      <c r="L164" s="2">
        <f>S_tubes*10*(E164-D164)*60*pas_calc</f>
        <v>7586.9844575905518</v>
      </c>
      <c r="M164" s="2">
        <f>(H164+L164)/(4180*V_tubes)</f>
        <v>8.9183351278097844E-2</v>
      </c>
    </row>
    <row r="165" spans="2:13" s="2" customFormat="1" x14ac:dyDescent="0.25">
      <c r="B165" s="2">
        <f t="shared" si="6"/>
        <v>2.1666666666666665</v>
      </c>
      <c r="C165" s="2">
        <f>C164+pas_calc</f>
        <v>130</v>
      </c>
      <c r="D165" s="2">
        <f t="shared" ref="D165:D228" si="7">D164+M164</f>
        <v>27.83540240624896</v>
      </c>
      <c r="E165" s="2">
        <f t="shared" ref="E165:E228" si="8">E164+K164</f>
        <v>32.754803937847164</v>
      </c>
      <c r="F165" s="2">
        <f>P_sol*E_orientation*T_vitre*S_tubes*abs_tubes</f>
        <v>495.72000000000008</v>
      </c>
      <c r="G165" s="2">
        <f>P_sol*E_orientation*T_vitre*(s_tot-S_tubes)*abs_fond</f>
        <v>184.67999999999995</v>
      </c>
      <c r="H165" s="2">
        <f>(F165*60*pas_calc)</f>
        <v>29743.200000000004</v>
      </c>
      <c r="I165" s="2">
        <f>G165*60*pas_calc</f>
        <v>11080.799999999997</v>
      </c>
      <c r="J165" s="2">
        <f>(E165-t_ext)*((U_vitre*s_tot)+(U_fond*s_tot))*60*pas_calc</f>
        <v>3355.3511962978459</v>
      </c>
      <c r="K165" s="2">
        <f>(I165-J165-L165)/mcp_capteur</f>
        <v>4.9691115089224469E-2</v>
      </c>
      <c r="L165" s="2">
        <f>S_tubes*10*(E165-D165)*60*pas_calc</f>
        <v>7526.6843433452532</v>
      </c>
      <c r="M165" s="2">
        <f>(H165+L165)/(4180*V_tubes)</f>
        <v>8.9039291816592703E-2</v>
      </c>
    </row>
    <row r="166" spans="2:13" s="2" customFormat="1" x14ac:dyDescent="0.25">
      <c r="B166" s="2">
        <f t="shared" si="6"/>
        <v>2.1833333333333331</v>
      </c>
      <c r="C166" s="2">
        <f>C165+pas_calc</f>
        <v>131</v>
      </c>
      <c r="D166" s="2">
        <f t="shared" si="7"/>
        <v>27.924441698065554</v>
      </c>
      <c r="E166" s="2">
        <f t="shared" si="8"/>
        <v>32.804495052936389</v>
      </c>
      <c r="F166" s="2">
        <f>P_sol*E_orientation*T_vitre*S_tubes*abs_tubes</f>
        <v>495.72000000000008</v>
      </c>
      <c r="G166" s="2">
        <f>P_sol*E_orientation*T_vitre*(s_tot-S_tubes)*abs_fond</f>
        <v>184.67999999999995</v>
      </c>
      <c r="H166" s="2">
        <f>(F166*60*pas_calc)</f>
        <v>29743.200000000004</v>
      </c>
      <c r="I166" s="2">
        <f>G166*60*pas_calc</f>
        <v>11080.799999999997</v>
      </c>
      <c r="J166" s="2">
        <f>(E166-t_ext)*((U_vitre*s_tot)+(U_fond*s_tot))*60*pas_calc</f>
        <v>3415.8749744765214</v>
      </c>
      <c r="K166" s="2">
        <f>(I166-J166-L166)/mcp_capteur</f>
        <v>4.9610848142774555E-2</v>
      </c>
      <c r="L166" s="2">
        <f>S_tubes*10*(E166-D166)*60*pas_calc</f>
        <v>7466.4816329523783</v>
      </c>
      <c r="M166" s="2">
        <f>(H166+L166)/(4180*V_tubes)</f>
        <v>8.8895465056910858E-2</v>
      </c>
    </row>
    <row r="167" spans="2:13" s="2" customFormat="1" x14ac:dyDescent="0.25">
      <c r="B167" s="2">
        <f t="shared" si="6"/>
        <v>2.2000000000000002</v>
      </c>
      <c r="C167" s="2">
        <f>C166+pas_calc</f>
        <v>132</v>
      </c>
      <c r="D167" s="2">
        <f t="shared" si="7"/>
        <v>28.013337163122465</v>
      </c>
      <c r="E167" s="2">
        <f t="shared" si="8"/>
        <v>32.854105901079166</v>
      </c>
      <c r="F167" s="2">
        <f>P_sol*E_orientation*T_vitre*S_tubes*abs_tubes</f>
        <v>495.72000000000008</v>
      </c>
      <c r="G167" s="2">
        <f>P_sol*E_orientation*T_vitre*(s_tot-S_tubes)*abs_fond</f>
        <v>184.67999999999995</v>
      </c>
      <c r="H167" s="2">
        <f>(F167*60*pas_calc)</f>
        <v>29743.200000000004</v>
      </c>
      <c r="I167" s="2">
        <f>G167*60*pas_calc</f>
        <v>11080.799999999997</v>
      </c>
      <c r="J167" s="2">
        <f>(E167-t_ext)*((U_vitre*s_tot)+(U_fond*s_tot))*60*pas_calc</f>
        <v>3476.3009875144239</v>
      </c>
      <c r="K167" s="2">
        <f>(I167-J167-L167)/mcp_capteur</f>
        <v>4.9530710852955052E-2</v>
      </c>
      <c r="L167" s="2">
        <f>S_tubes*10*(E167-D167)*60*pas_calc</f>
        <v>7406.3761690737538</v>
      </c>
      <c r="M167" s="2">
        <f>(H167+L167)/(4180*V_tubes)</f>
        <v>8.8751870623164877E-2</v>
      </c>
    </row>
    <row r="168" spans="2:13" s="2" customFormat="1" x14ac:dyDescent="0.25">
      <c r="B168" s="2">
        <f t="shared" si="6"/>
        <v>2.2166666666666668</v>
      </c>
      <c r="C168" s="2">
        <f>C167+pas_calc</f>
        <v>133</v>
      </c>
      <c r="D168" s="2">
        <f t="shared" si="7"/>
        <v>28.102089033745628</v>
      </c>
      <c r="E168" s="2">
        <f t="shared" si="8"/>
        <v>32.903636611932122</v>
      </c>
      <c r="F168" s="2">
        <f>P_sol*E_orientation*T_vitre*S_tubes*abs_tubes</f>
        <v>495.72000000000008</v>
      </c>
      <c r="G168" s="2">
        <f>P_sol*E_orientation*T_vitre*(s_tot-S_tubes)*abs_fond</f>
        <v>184.67999999999995</v>
      </c>
      <c r="H168" s="2">
        <f>(F168*60*pas_calc)</f>
        <v>29743.200000000004</v>
      </c>
      <c r="I168" s="2">
        <f>G168*60*pas_calc</f>
        <v>11080.799999999997</v>
      </c>
      <c r="J168" s="2">
        <f>(E168-t_ext)*((U_vitre*s_tot)+(U_fond*s_tot))*60*pas_calc</f>
        <v>3536.6293933333245</v>
      </c>
      <c r="K168" s="2">
        <f>(I168-J168-L168)/mcp_capteur</f>
        <v>4.9450703010334336E-2</v>
      </c>
      <c r="L168" s="2">
        <f>S_tubes*10*(E168-D168)*60*pas_calc</f>
        <v>7346.3677946253356</v>
      </c>
      <c r="M168" s="2">
        <f>(H168+L168)/(4180*V_tubes)</f>
        <v>8.8608508140074538E-2</v>
      </c>
    </row>
    <row r="169" spans="2:13" s="2" customFormat="1" x14ac:dyDescent="0.25">
      <c r="B169" s="2">
        <f t="shared" si="6"/>
        <v>2.2333333333333334</v>
      </c>
      <c r="C169" s="2">
        <f>C168+pas_calc</f>
        <v>134</v>
      </c>
      <c r="D169" s="2">
        <f t="shared" si="7"/>
        <v>28.190697541885701</v>
      </c>
      <c r="E169" s="2">
        <f t="shared" si="8"/>
        <v>32.953087314942458</v>
      </c>
      <c r="F169" s="2">
        <f>P_sol*E_orientation*T_vitre*S_tubes*abs_tubes</f>
        <v>495.72000000000008</v>
      </c>
      <c r="G169" s="2">
        <f>P_sol*E_orientation*T_vitre*(s_tot-S_tubes)*abs_fond</f>
        <v>184.67999999999995</v>
      </c>
      <c r="H169" s="2">
        <f>(F169*60*pas_calc)</f>
        <v>29743.200000000004</v>
      </c>
      <c r="I169" s="2">
        <f>G169*60*pas_calc</f>
        <v>11080.799999999997</v>
      </c>
      <c r="J169" s="2">
        <f>(E169-t_ext)*((U_vitre*s_tot)+(U_fond*s_tot))*60*pas_calc</f>
        <v>3596.8603495999141</v>
      </c>
      <c r="K169" s="2">
        <f>(I169-J169-L169)/mcp_capteur</f>
        <v>4.9370824405810934E-2</v>
      </c>
      <c r="L169" s="2">
        <f>S_tubes*10*(E169-D169)*60*pas_calc</f>
        <v>7286.4563527768396</v>
      </c>
      <c r="M169" s="2">
        <f>(H169+L169)/(4180*V_tubes)</f>
        <v>8.8465377232965783E-2</v>
      </c>
    </row>
    <row r="170" spans="2:13" s="2" customFormat="1" x14ac:dyDescent="0.25">
      <c r="B170" s="2">
        <f t="shared" si="6"/>
        <v>2.25</v>
      </c>
      <c r="C170" s="2">
        <f>C169+pas_calc</f>
        <v>135</v>
      </c>
      <c r="D170" s="2">
        <f t="shared" si="7"/>
        <v>28.279162919118665</v>
      </c>
      <c r="E170" s="2">
        <f t="shared" si="8"/>
        <v>33.002458139348271</v>
      </c>
      <c r="F170" s="2">
        <f>P_sol*E_orientation*T_vitre*S_tubes*abs_tubes</f>
        <v>495.72000000000008</v>
      </c>
      <c r="G170" s="2">
        <f>P_sol*E_orientation*T_vitre*(s_tot-S_tubes)*abs_fond</f>
        <v>184.67999999999995</v>
      </c>
      <c r="H170" s="2">
        <f>(F170*60*pas_calc)</f>
        <v>29743.200000000004</v>
      </c>
      <c r="I170" s="2">
        <f>G170*60*pas_calc</f>
        <v>11080.799999999997</v>
      </c>
      <c r="J170" s="2">
        <f>(E170-t_ext)*((U_vitre*s_tot)+(U_fond*s_tot))*60*pas_calc</f>
        <v>3656.9940137261933</v>
      </c>
      <c r="K170" s="2">
        <f>(I170-J170-L170)/mcp_capteur</f>
        <v>4.929107483062671E-2</v>
      </c>
      <c r="L170" s="2">
        <f>S_tubes*10*(E170-D170)*60*pas_calc</f>
        <v>7226.6416869512977</v>
      </c>
      <c r="M170" s="2">
        <f>(H170+L170)/(4180*V_tubes)</f>
        <v>8.8322477527769797E-2</v>
      </c>
    </row>
    <row r="171" spans="2:13" s="2" customFormat="1" x14ac:dyDescent="0.25">
      <c r="B171" s="2">
        <f t="shared" si="6"/>
        <v>2.2666666666666666</v>
      </c>
      <c r="C171" s="2">
        <f>C170+pas_calc</f>
        <v>136</v>
      </c>
      <c r="D171" s="2">
        <f t="shared" si="7"/>
        <v>28.367485396646433</v>
      </c>
      <c r="E171" s="2">
        <f t="shared" si="8"/>
        <v>33.051749214178898</v>
      </c>
      <c r="F171" s="2">
        <f>P_sol*E_orientation*T_vitre*S_tubes*abs_tubes</f>
        <v>495.72000000000008</v>
      </c>
      <c r="G171" s="2">
        <f>P_sol*E_orientation*T_vitre*(s_tot-S_tubes)*abs_fond</f>
        <v>184.67999999999995</v>
      </c>
      <c r="H171" s="2">
        <f>(F171*60*pas_calc)</f>
        <v>29743.200000000004</v>
      </c>
      <c r="I171" s="2">
        <f>G171*60*pas_calc</f>
        <v>11080.799999999997</v>
      </c>
      <c r="J171" s="2">
        <f>(E171-t_ext)*((U_vitre*s_tot)+(U_fond*s_tot))*60*pas_calc</f>
        <v>3717.030542869898</v>
      </c>
      <c r="K171" s="2">
        <f>(I171-J171-L171)/mcp_capteur</f>
        <v>4.9211454076357089E-2</v>
      </c>
      <c r="L171" s="2">
        <f>S_tubes*10*(E171-D171)*60*pas_calc</f>
        <v>7166.9236408246716</v>
      </c>
      <c r="M171" s="2">
        <f>(H171+L171)/(4180*V_tubes)</f>
        <v>8.8179808651021999E-2</v>
      </c>
    </row>
    <row r="172" spans="2:13" s="2" customFormat="1" x14ac:dyDescent="0.25">
      <c r="B172" s="2">
        <f t="shared" si="6"/>
        <v>2.2833333333333332</v>
      </c>
      <c r="C172" s="2">
        <f>C171+pas_calc</f>
        <v>137</v>
      </c>
      <c r="D172" s="2">
        <f t="shared" si="7"/>
        <v>28.455665205297457</v>
      </c>
      <c r="E172" s="2">
        <f t="shared" si="8"/>
        <v>33.100960668255254</v>
      </c>
      <c r="F172" s="2">
        <f>P_sol*E_orientation*T_vitre*S_tubes*abs_tubes</f>
        <v>495.72000000000008</v>
      </c>
      <c r="G172" s="2">
        <f>P_sol*E_orientation*T_vitre*(s_tot-S_tubes)*abs_fond</f>
        <v>184.67999999999995</v>
      </c>
      <c r="H172" s="2">
        <f>(F172*60*pas_calc)</f>
        <v>29743.200000000004</v>
      </c>
      <c r="I172" s="2">
        <f>G172*60*pas_calc</f>
        <v>11080.799999999997</v>
      </c>
      <c r="J172" s="2">
        <f>(E172-t_ext)*((U_vitre*s_tot)+(U_fond*s_tot))*60*pas_calc</f>
        <v>3776.9700939349004</v>
      </c>
      <c r="K172" s="2">
        <f>(I172-J172-L172)/mcp_capteur</f>
        <v>4.9131961934916486E-2</v>
      </c>
      <c r="L172" s="2">
        <f>S_tubes*10*(E172-D172)*60*pas_calc</f>
        <v>7107.3020583254311</v>
      </c>
      <c r="M172" s="2">
        <f>(H172+L172)/(4180*V_tubes)</f>
        <v>8.8037370229861064E-2</v>
      </c>
    </row>
    <row r="173" spans="2:13" s="2" customFormat="1" x14ac:dyDescent="0.25">
      <c r="B173" s="2">
        <f t="shared" si="6"/>
        <v>2.2999999999999998</v>
      </c>
      <c r="C173" s="2">
        <f>C172+pas_calc</f>
        <v>138</v>
      </c>
      <c r="D173" s="2">
        <f t="shared" si="7"/>
        <v>28.54370257552732</v>
      </c>
      <c r="E173" s="2">
        <f t="shared" si="8"/>
        <v>33.150092630190173</v>
      </c>
      <c r="F173" s="2">
        <f>P_sol*E_orientation*T_vitre*S_tubes*abs_tubes</f>
        <v>495.72000000000008</v>
      </c>
      <c r="G173" s="2">
        <f>P_sol*E_orientation*T_vitre*(s_tot-S_tubes)*abs_fond</f>
        <v>184.67999999999995</v>
      </c>
      <c r="H173" s="2">
        <f>(F173*60*pas_calc)</f>
        <v>29743.200000000004</v>
      </c>
      <c r="I173" s="2">
        <f>G173*60*pas_calc</f>
        <v>11080.799999999997</v>
      </c>
      <c r="J173" s="2">
        <f>(E173-t_ext)*((U_vitre*s_tot)+(U_fond*s_tot))*60*pas_calc</f>
        <v>3836.8128235716308</v>
      </c>
      <c r="K173" s="2">
        <f>(I173-J173-L173)/mcp_capteur</f>
        <v>4.9052598198550186E-2</v>
      </c>
      <c r="L173" s="2">
        <f>S_tubes*10*(E173-D173)*60*pas_calc</f>
        <v>7047.7767836341663</v>
      </c>
      <c r="M173" s="2">
        <f>(H173+L173)/(4180*V_tubes)</f>
        <v>8.7895161892027979E-2</v>
      </c>
    </row>
    <row r="174" spans="2:13" s="2" customFormat="1" x14ac:dyDescent="0.25">
      <c r="B174" s="2">
        <f t="shared" si="6"/>
        <v>2.3166666666666669</v>
      </c>
      <c r="C174" s="2">
        <f>C173+pas_calc</f>
        <v>139</v>
      </c>
      <c r="D174" s="2">
        <f t="shared" si="7"/>
        <v>28.631597737419348</v>
      </c>
      <c r="E174" s="2">
        <f t="shared" si="8"/>
        <v>33.199145228388723</v>
      </c>
      <c r="F174" s="2">
        <f>P_sol*E_orientation*T_vitre*S_tubes*abs_tubes</f>
        <v>495.72000000000008</v>
      </c>
      <c r="G174" s="2">
        <f>P_sol*E_orientation*T_vitre*(s_tot-S_tubes)*abs_fond</f>
        <v>184.67999999999995</v>
      </c>
      <c r="H174" s="2">
        <f>(F174*60*pas_calc)</f>
        <v>29743.200000000004</v>
      </c>
      <c r="I174" s="2">
        <f>G174*60*pas_calc</f>
        <v>11080.799999999997</v>
      </c>
      <c r="J174" s="2">
        <f>(E174-t_ext)*((U_vitre*s_tot)+(U_fond*s_tot))*60*pas_calc</f>
        <v>3896.5588881774643</v>
      </c>
      <c r="K174" s="2">
        <f>(I174-J174-L174)/mcp_capteur</f>
        <v>4.8973362659847225E-2</v>
      </c>
      <c r="L174" s="2">
        <f>S_tubes*10*(E174-D174)*60*pas_calc</f>
        <v>6988.3476611831447</v>
      </c>
      <c r="M174" s="2">
        <f>(H174+L174)/(4180*V_tubes)</f>
        <v>8.7753183265865009E-2</v>
      </c>
    </row>
    <row r="175" spans="2:13" s="2" customFormat="1" x14ac:dyDescent="0.25">
      <c r="B175" s="2">
        <f t="shared" si="6"/>
        <v>2.3333333333333335</v>
      </c>
      <c r="C175" s="2">
        <f>C174+pas_calc</f>
        <v>140</v>
      </c>
      <c r="D175" s="2">
        <f t="shared" si="7"/>
        <v>28.719350920685212</v>
      </c>
      <c r="E175" s="2">
        <f t="shared" si="8"/>
        <v>33.248118591048573</v>
      </c>
      <c r="F175" s="2">
        <f>P_sol*E_orientation*T_vitre*S_tubes*abs_tubes</f>
        <v>495.72000000000008</v>
      </c>
      <c r="G175" s="2">
        <f>P_sol*E_orientation*T_vitre*(s_tot-S_tubes)*abs_fond</f>
        <v>184.67999999999995</v>
      </c>
      <c r="H175" s="2">
        <f>(F175*60*pas_calc)</f>
        <v>29743.200000000004</v>
      </c>
      <c r="I175" s="2">
        <f>G175*60*pas_calc</f>
        <v>11080.799999999997</v>
      </c>
      <c r="J175" s="2">
        <f>(E175-t_ext)*((U_vitre*s_tot)+(U_fond*s_tot))*60*pas_calc</f>
        <v>3956.2084438971629</v>
      </c>
      <c r="K175" s="2">
        <f>(I175-J175-L175)/mcp_capteur</f>
        <v>4.889425511172249E-2</v>
      </c>
      <c r="L175" s="2">
        <f>S_tubes*10*(E175-D175)*60*pas_calc</f>
        <v>6929.0145356559442</v>
      </c>
      <c r="M175" s="2">
        <f>(H175+L175)/(4180*V_tubes)</f>
        <v>8.7611433980314846E-2</v>
      </c>
    </row>
    <row r="176" spans="2:13" s="2" customFormat="1" x14ac:dyDescent="0.25">
      <c r="B176" s="2">
        <f t="shared" si="6"/>
        <v>2.35</v>
      </c>
      <c r="C176" s="2">
        <f>C175+pas_calc</f>
        <v>141</v>
      </c>
      <c r="D176" s="2">
        <f t="shared" si="7"/>
        <v>28.806962354665526</v>
      </c>
      <c r="E176" s="2">
        <f t="shared" si="8"/>
        <v>33.297012846160293</v>
      </c>
      <c r="F176" s="2">
        <f>P_sol*E_orientation*T_vitre*S_tubes*abs_tubes</f>
        <v>495.72000000000008</v>
      </c>
      <c r="G176" s="2">
        <f>P_sol*E_orientation*T_vitre*(s_tot-S_tubes)*abs_fond</f>
        <v>184.67999999999995</v>
      </c>
      <c r="H176" s="2">
        <f>(F176*60*pas_calc)</f>
        <v>29743.200000000004</v>
      </c>
      <c r="I176" s="2">
        <f>G176*60*pas_calc</f>
        <v>11080.799999999997</v>
      </c>
      <c r="J176" s="2">
        <f>(E176-t_ext)*((U_vitre*s_tot)+(U_fond*s_tot))*60*pas_calc</f>
        <v>4015.7616466232366</v>
      </c>
      <c r="K176" s="2">
        <f>(I176-J176-L176)/mcp_capteur</f>
        <v>4.8815275347441685E-2</v>
      </c>
      <c r="L176" s="2">
        <f>S_tubes*10*(E176-D176)*60*pas_calc</f>
        <v>6869.7772519869941</v>
      </c>
      <c r="M176" s="2">
        <f>(H176+L176)/(4180*V_tubes)</f>
        <v>8.7469913664919408E-2</v>
      </c>
    </row>
    <row r="177" spans="2:13" s="2" customFormat="1" x14ac:dyDescent="0.25">
      <c r="B177" s="2">
        <f t="shared" si="6"/>
        <v>2.3666666666666667</v>
      </c>
      <c r="C177" s="2">
        <f>C176+pas_calc</f>
        <v>142</v>
      </c>
      <c r="D177" s="2">
        <f t="shared" si="7"/>
        <v>28.894432268330444</v>
      </c>
      <c r="E177" s="2">
        <f t="shared" si="8"/>
        <v>33.345828121507736</v>
      </c>
      <c r="F177" s="2">
        <f>P_sol*E_orientation*T_vitre*S_tubes*abs_tubes</f>
        <v>495.72000000000008</v>
      </c>
      <c r="G177" s="2">
        <f>P_sol*E_orientation*T_vitre*(s_tot-S_tubes)*abs_fond</f>
        <v>184.67999999999995</v>
      </c>
      <c r="H177" s="2">
        <f>(F177*60*pas_calc)</f>
        <v>29743.200000000004</v>
      </c>
      <c r="I177" s="2">
        <f>G177*60*pas_calc</f>
        <v>11080.799999999997</v>
      </c>
      <c r="J177" s="2">
        <f>(E177-t_ext)*((U_vitre*s_tot)+(U_fond*s_tot))*60*pas_calc</f>
        <v>4075.2186519964234</v>
      </c>
      <c r="K177" s="2">
        <f>(I177-J177-L177)/mcp_capteur</f>
        <v>4.8736423160579079E-2</v>
      </c>
      <c r="L177" s="2">
        <f>S_tubes*10*(E177-D177)*60*pas_calc</f>
        <v>6810.6356553612577</v>
      </c>
      <c r="M177" s="2">
        <f>(H177+L177)/(4180*V_tubes)</f>
        <v>8.7328621949819177E-2</v>
      </c>
    </row>
    <row r="178" spans="2:13" s="2" customFormat="1" x14ac:dyDescent="0.25">
      <c r="B178" s="2">
        <f t="shared" si="6"/>
        <v>2.3833333333333333</v>
      </c>
      <c r="C178" s="2">
        <f>C177+pas_calc</f>
        <v>143</v>
      </c>
      <c r="D178" s="2">
        <f t="shared" si="7"/>
        <v>28.981760890280263</v>
      </c>
      <c r="E178" s="2">
        <f t="shared" si="8"/>
        <v>33.394564544668313</v>
      </c>
      <c r="F178" s="2">
        <f>P_sol*E_orientation*T_vitre*S_tubes*abs_tubes</f>
        <v>495.72000000000008</v>
      </c>
      <c r="G178" s="2">
        <f>P_sol*E_orientation*T_vitre*(s_tot-S_tubes)*abs_fond</f>
        <v>184.67999999999995</v>
      </c>
      <c r="H178" s="2">
        <f>(F178*60*pas_calc)</f>
        <v>29743.200000000004</v>
      </c>
      <c r="I178" s="2">
        <f>G178*60*pas_calc</f>
        <v>11080.799999999997</v>
      </c>
      <c r="J178" s="2">
        <f>(E178-t_ext)*((U_vitre*s_tot)+(U_fond*s_tot))*60*pas_calc</f>
        <v>4134.5796154060054</v>
      </c>
      <c r="K178" s="2">
        <f>(I178-J178-L178)/mcp_capteur</f>
        <v>4.8657698345068869E-2</v>
      </c>
      <c r="L178" s="2">
        <f>S_tubes*10*(E178-D178)*60*pas_calc</f>
        <v>6751.5895912137166</v>
      </c>
      <c r="M178" s="2">
        <f>(H178+L178)/(4180*V_tubes)</f>
        <v>8.7187558465751963E-2</v>
      </c>
    </row>
    <row r="179" spans="2:13" s="2" customFormat="1" x14ac:dyDescent="0.25">
      <c r="B179" s="2">
        <f t="shared" si="6"/>
        <v>2.4</v>
      </c>
      <c r="C179" s="2">
        <f>C178+pas_calc</f>
        <v>144</v>
      </c>
      <c r="D179" s="2">
        <f t="shared" si="7"/>
        <v>29.068948448746013</v>
      </c>
      <c r="E179" s="2">
        <f t="shared" si="8"/>
        <v>33.443222243013381</v>
      </c>
      <c r="F179" s="2">
        <f>P_sol*E_orientation*T_vitre*S_tubes*abs_tubes</f>
        <v>495.72000000000008</v>
      </c>
      <c r="G179" s="2">
        <f>P_sol*E_orientation*T_vitre*(s_tot-S_tubes)*abs_fond</f>
        <v>184.67999999999995</v>
      </c>
      <c r="H179" s="2">
        <f>(F179*60*pas_calc)</f>
        <v>29743.200000000004</v>
      </c>
      <c r="I179" s="2">
        <f>G179*60*pas_calc</f>
        <v>11080.799999999997</v>
      </c>
      <c r="J179" s="2">
        <f>(E179-t_ext)*((U_vitre*s_tot)+(U_fond*s_tot))*60*pas_calc</f>
        <v>4193.8446919902972</v>
      </c>
      <c r="K179" s="2">
        <f>(I179-J179-L179)/mcp_capteur</f>
        <v>4.8579100695156967E-2</v>
      </c>
      <c r="L179" s="2">
        <f>S_tubes*10*(E179-D179)*60*pas_calc</f>
        <v>6692.6389052290724</v>
      </c>
      <c r="M179" s="2">
        <f>(H179+L179)/(4180*V_tubes)</f>
        <v>8.7046722844052155E-2</v>
      </c>
    </row>
    <row r="180" spans="2:13" s="2" customFormat="1" x14ac:dyDescent="0.25">
      <c r="B180" s="2">
        <f t="shared" si="6"/>
        <v>2.4166666666666665</v>
      </c>
      <c r="C180" s="2">
        <f>C179+pas_calc</f>
        <v>145</v>
      </c>
      <c r="D180" s="2">
        <f t="shared" si="7"/>
        <v>29.155995171590067</v>
      </c>
      <c r="E180" s="2">
        <f t="shared" si="8"/>
        <v>33.491801343708538</v>
      </c>
      <c r="F180" s="2">
        <f>P_sol*E_orientation*T_vitre*S_tubes*abs_tubes</f>
        <v>495.72000000000008</v>
      </c>
      <c r="G180" s="2">
        <f>P_sol*E_orientation*T_vitre*(s_tot-S_tubes)*abs_fond</f>
        <v>184.67999999999995</v>
      </c>
      <c r="H180" s="2">
        <f>(F180*60*pas_calc)</f>
        <v>29743.200000000004</v>
      </c>
      <c r="I180" s="2">
        <f>G180*60*pas_calc</f>
        <v>11080.799999999997</v>
      </c>
      <c r="J180" s="2">
        <f>(E180-t_ext)*((U_vitre*s_tot)+(U_fond*s_tot))*60*pas_calc</f>
        <v>4253.0140366369988</v>
      </c>
      <c r="K180" s="2">
        <f>(I180-J180-L180)/mcp_capteur</f>
        <v>4.8500630005434461E-2</v>
      </c>
      <c r="L180" s="2">
        <f>S_tubes*10*(E180-D180)*60*pas_calc</f>
        <v>6633.7834433412609</v>
      </c>
      <c r="M180" s="2">
        <f>(H180+L180)/(4180*V_tubes)</f>
        <v>8.6906114716649552E-2</v>
      </c>
    </row>
    <row r="181" spans="2:13" s="2" customFormat="1" x14ac:dyDescent="0.25">
      <c r="B181" s="2">
        <f t="shared" si="6"/>
        <v>2.4333333333333331</v>
      </c>
      <c r="C181" s="2">
        <f>C180+pas_calc</f>
        <v>146</v>
      </c>
      <c r="D181" s="2">
        <f t="shared" si="7"/>
        <v>29.242901286306719</v>
      </c>
      <c r="E181" s="2">
        <f t="shared" si="8"/>
        <v>33.540301973713973</v>
      </c>
      <c r="F181" s="2">
        <f>P_sol*E_orientation*T_vitre*S_tubes*abs_tubes</f>
        <v>495.72000000000008</v>
      </c>
      <c r="G181" s="2">
        <f>P_sol*E_orientation*T_vitre*(s_tot-S_tubes)*abs_fond</f>
        <v>184.67999999999995</v>
      </c>
      <c r="H181" s="2">
        <f>(F181*60*pas_calc)</f>
        <v>29743.200000000004</v>
      </c>
      <c r="I181" s="2">
        <f>G181*60*pas_calc</f>
        <v>11080.799999999997</v>
      </c>
      <c r="J181" s="2">
        <f>(E181-t_ext)*((U_vitre*s_tot)+(U_fond*s_tot))*60*pas_calc</f>
        <v>4312.0878039836189</v>
      </c>
      <c r="K181" s="2">
        <f>(I181-J181-L181)/mcp_capteur</f>
        <v>4.8422286070819609E-2</v>
      </c>
      <c r="L181" s="2">
        <f>S_tubes*10*(E181-D181)*60*pas_calc</f>
        <v>6575.0230517331001</v>
      </c>
      <c r="M181" s="2">
        <f>(H181+L181)/(4180*V_tubes)</f>
        <v>8.6765733716068577E-2</v>
      </c>
    </row>
    <row r="182" spans="2:13" s="2" customFormat="1" x14ac:dyDescent="0.25">
      <c r="B182" s="2">
        <f t="shared" si="6"/>
        <v>2.4500000000000002</v>
      </c>
      <c r="C182" s="2">
        <f>C181+pas_calc</f>
        <v>147</v>
      </c>
      <c r="D182" s="2">
        <f t="shared" si="7"/>
        <v>29.329667020022786</v>
      </c>
      <c r="E182" s="2">
        <f t="shared" si="8"/>
        <v>33.58872425978479</v>
      </c>
      <c r="F182" s="2">
        <f>P_sol*E_orientation*T_vitre*S_tubes*abs_tubes</f>
        <v>495.72000000000008</v>
      </c>
      <c r="G182" s="2">
        <f>P_sol*E_orientation*T_vitre*(s_tot-S_tubes)*abs_fond</f>
        <v>184.67999999999995</v>
      </c>
      <c r="H182" s="2">
        <f>(F182*60*pas_calc)</f>
        <v>29743.200000000004</v>
      </c>
      <c r="I182" s="2">
        <f>G182*60*pas_calc</f>
        <v>11080.799999999997</v>
      </c>
      <c r="J182" s="2">
        <f>(E182-t_ext)*((U_vitre*s_tot)+(U_fond*s_tot))*60*pas_calc</f>
        <v>4371.0661484178745</v>
      </c>
      <c r="K182" s="2">
        <f>(I182-J182-L182)/mcp_capteur</f>
        <v>4.8344068686564018E-2</v>
      </c>
      <c r="L182" s="2">
        <f>S_tubes*10*(E182-D182)*60*pas_calc</f>
        <v>6516.3575768358669</v>
      </c>
      <c r="M182" s="2">
        <f>(H182+L182)/(4180*V_tubes)</f>
        <v>8.6625579475427192E-2</v>
      </c>
    </row>
    <row r="183" spans="2:13" s="2" customFormat="1" x14ac:dyDescent="0.25">
      <c r="B183" s="2">
        <f t="shared" si="6"/>
        <v>2.4666666666666668</v>
      </c>
      <c r="C183" s="2">
        <f>C182+pas_calc</f>
        <v>148</v>
      </c>
      <c r="D183" s="2">
        <f t="shared" si="7"/>
        <v>29.416292599498213</v>
      </c>
      <c r="E183" s="2">
        <f t="shared" si="8"/>
        <v>33.637068328471351</v>
      </c>
      <c r="F183" s="2">
        <f>P_sol*E_orientation*T_vitre*S_tubes*abs_tubes</f>
        <v>495.72000000000008</v>
      </c>
      <c r="G183" s="2">
        <f>P_sol*E_orientation*T_vitre*(s_tot-S_tubes)*abs_fond</f>
        <v>184.67999999999995</v>
      </c>
      <c r="H183" s="2">
        <f>(F183*60*pas_calc)</f>
        <v>29743.200000000004</v>
      </c>
      <c r="I183" s="2">
        <f>G183*60*pas_calc</f>
        <v>11080.799999999997</v>
      </c>
      <c r="J183" s="2">
        <f>(E183-t_ext)*((U_vitre*s_tot)+(U_fond*s_tot))*60*pas_calc</f>
        <v>4429.9492240781055</v>
      </c>
      <c r="K183" s="2">
        <f>(I183-J183-L183)/mcp_capteur</f>
        <v>4.8265977648247596E-2</v>
      </c>
      <c r="L183" s="2">
        <f>S_tubes*10*(E183-D183)*60*pas_calc</f>
        <v>6457.7868653289015</v>
      </c>
      <c r="M183" s="2">
        <f>(H183+L183)/(4180*V_tubes)</f>
        <v>8.6485651628436036E-2</v>
      </c>
    </row>
    <row r="184" spans="2:13" s="2" customFormat="1" x14ac:dyDescent="0.25">
      <c r="B184" s="2">
        <f t="shared" si="6"/>
        <v>2.4833333333333334</v>
      </c>
      <c r="C184" s="2">
        <f>C183+pas_calc</f>
        <v>149</v>
      </c>
      <c r="D184" s="2">
        <f t="shared" si="7"/>
        <v>29.502778251126649</v>
      </c>
      <c r="E184" s="2">
        <f t="shared" si="8"/>
        <v>33.6853343061196</v>
      </c>
      <c r="F184" s="2">
        <f>P_sol*E_orientation*T_vitre*S_tubes*abs_tubes</f>
        <v>495.72000000000008</v>
      </c>
      <c r="G184" s="2">
        <f>P_sol*E_orientation*T_vitre*(s_tot-S_tubes)*abs_fond</f>
        <v>184.67999999999995</v>
      </c>
      <c r="H184" s="2">
        <f>(F184*60*pas_calc)</f>
        <v>29743.200000000004</v>
      </c>
      <c r="I184" s="2">
        <f>G184*60*pas_calc</f>
        <v>11080.799999999997</v>
      </c>
      <c r="J184" s="2">
        <f>(E184-t_ext)*((U_vitre*s_tot)+(U_fond*s_tot))*60*pas_calc</f>
        <v>4488.7371848536732</v>
      </c>
      <c r="K184" s="2">
        <f>(I184-J184-L184)/mcp_capteur</f>
        <v>4.8188012751777254E-2</v>
      </c>
      <c r="L184" s="2">
        <f>S_tubes*10*(E184-D184)*60*pas_calc</f>
        <v>6399.3107641392153</v>
      </c>
      <c r="M184" s="2">
        <f>(H184+L184)/(4180*V_tubes)</f>
        <v>8.6345949809397374E-2</v>
      </c>
    </row>
    <row r="185" spans="2:13" s="2" customFormat="1" x14ac:dyDescent="0.25">
      <c r="B185" s="2">
        <f t="shared" si="6"/>
        <v>2.5</v>
      </c>
      <c r="C185" s="2">
        <f>C184+pas_calc</f>
        <v>150</v>
      </c>
      <c r="D185" s="2">
        <f t="shared" si="7"/>
        <v>29.589124200936048</v>
      </c>
      <c r="E185" s="2">
        <f t="shared" si="8"/>
        <v>33.73352231887138</v>
      </c>
      <c r="F185" s="2">
        <f>P_sol*E_orientation*T_vitre*S_tubes*abs_tubes</f>
        <v>495.72000000000008</v>
      </c>
      <c r="G185" s="2">
        <f>P_sol*E_orientation*T_vitre*(s_tot-S_tubes)*abs_fond</f>
        <v>184.67999999999995</v>
      </c>
      <c r="H185" s="2">
        <f>(F185*60*pas_calc)</f>
        <v>29743.200000000004</v>
      </c>
      <c r="I185" s="2">
        <f>G185*60*pas_calc</f>
        <v>11080.799999999997</v>
      </c>
      <c r="J185" s="2">
        <f>(E185-t_ext)*((U_vitre*s_tot)+(U_fond*s_tot))*60*pas_calc</f>
        <v>4547.4301843853409</v>
      </c>
      <c r="K185" s="2">
        <f>(I185-J185-L185)/mcp_capteur</f>
        <v>4.8110173793399554E-2</v>
      </c>
      <c r="L185" s="2">
        <f>S_tubes*10*(E185-D185)*60*pas_calc</f>
        <v>6340.9291204410583</v>
      </c>
      <c r="M185" s="2">
        <f>(H185+L185)/(4180*V_tubes)</f>
        <v>8.620647365320426E-2</v>
      </c>
    </row>
    <row r="186" spans="2:13" s="2" customFormat="1" x14ac:dyDescent="0.25">
      <c r="B186" s="2">
        <f t="shared" si="6"/>
        <v>2.5166666666666666</v>
      </c>
      <c r="C186" s="2">
        <f>C185+pas_calc</f>
        <v>151</v>
      </c>
      <c r="D186" s="2">
        <f t="shared" si="7"/>
        <v>29.675330674589251</v>
      </c>
      <c r="E186" s="2">
        <f t="shared" si="8"/>
        <v>33.781632492664777</v>
      </c>
      <c r="F186" s="2">
        <f>P_sol*E_orientation*T_vitre*S_tubes*abs_tubes</f>
        <v>495.72000000000008</v>
      </c>
      <c r="G186" s="2">
        <f>P_sol*E_orientation*T_vitre*(s_tot-S_tubes)*abs_fond</f>
        <v>184.67999999999995</v>
      </c>
      <c r="H186" s="2">
        <f>(F186*60*pas_calc)</f>
        <v>29743.200000000004</v>
      </c>
      <c r="I186" s="2">
        <f>G186*60*pas_calc</f>
        <v>11080.799999999997</v>
      </c>
      <c r="J186" s="2">
        <f>(E186-t_ext)*((U_vitre*s_tot)+(U_fond*s_tot))*60*pas_calc</f>
        <v>4606.0283760656985</v>
      </c>
      <c r="K186" s="2">
        <f>(I186-J186-L186)/mcp_capteur</f>
        <v>4.8032460569686006E-2</v>
      </c>
      <c r="L186" s="2">
        <f>S_tubes*10*(E186-D186)*60*pas_calc</f>
        <v>6282.641781655555</v>
      </c>
      <c r="M186" s="2">
        <f>(H186+L186)/(4180*V_tubes)</f>
        <v>8.606722279533939E-2</v>
      </c>
    </row>
    <row r="187" spans="2:13" s="2" customFormat="1" x14ac:dyDescent="0.25">
      <c r="B187" s="2">
        <f t="shared" si="6"/>
        <v>2.5333333333333332</v>
      </c>
      <c r="C187" s="2">
        <f>C186+pas_calc</f>
        <v>152</v>
      </c>
      <c r="D187" s="2">
        <f t="shared" si="7"/>
        <v>29.76139789738459</v>
      </c>
      <c r="E187" s="2">
        <f t="shared" si="8"/>
        <v>33.829664953234463</v>
      </c>
      <c r="F187" s="2">
        <f>P_sol*E_orientation*T_vitre*S_tubes*abs_tubes</f>
        <v>495.72000000000008</v>
      </c>
      <c r="G187" s="2">
        <f>P_sol*E_orientation*T_vitre*(s_tot-S_tubes)*abs_fond</f>
        <v>184.67999999999995</v>
      </c>
      <c r="H187" s="2">
        <f>(F187*60*pas_calc)</f>
        <v>29743.200000000004</v>
      </c>
      <c r="I187" s="2">
        <f>G187*60*pas_calc</f>
        <v>11080.799999999997</v>
      </c>
      <c r="J187" s="2">
        <f>(E187-t_ext)*((U_vitre*s_tot)+(U_fond*s_tot))*60*pas_calc</f>
        <v>4664.5319130395765</v>
      </c>
      <c r="K187" s="2">
        <f>(I187-J187-L187)/mcp_capteur</f>
        <v>4.7954872877528712E-2</v>
      </c>
      <c r="L187" s="2">
        <f>S_tubes*10*(E187-D187)*60*pas_calc</f>
        <v>6224.4485954503061</v>
      </c>
      <c r="M187" s="2">
        <f>(H187+L187)/(4180*V_tubes)</f>
        <v>8.5928196871874404E-2</v>
      </c>
    </row>
    <row r="188" spans="2:13" s="2" customFormat="1" x14ac:dyDescent="0.25">
      <c r="B188" s="2">
        <f t="shared" si="6"/>
        <v>2.5499999999999998</v>
      </c>
      <c r="C188" s="2">
        <f>C187+pas_calc</f>
        <v>153</v>
      </c>
      <c r="D188" s="2">
        <f t="shared" si="7"/>
        <v>29.847326094256466</v>
      </c>
      <c r="E188" s="2">
        <f t="shared" si="8"/>
        <v>33.877619826111989</v>
      </c>
      <c r="F188" s="2">
        <f>P_sol*E_orientation*T_vitre*S_tubes*abs_tubes</f>
        <v>495.72000000000008</v>
      </c>
      <c r="G188" s="2">
        <f>P_sol*E_orientation*T_vitre*(s_tot-S_tubes)*abs_fond</f>
        <v>184.67999999999995</v>
      </c>
      <c r="H188" s="2">
        <f>(F188*60*pas_calc)</f>
        <v>29743.200000000004</v>
      </c>
      <c r="I188" s="2">
        <f>G188*60*pas_calc</f>
        <v>11080.799999999997</v>
      </c>
      <c r="J188" s="2">
        <f>(E188-t_ext)*((U_vitre*s_tot)+(U_fond*s_tot))*60*pas_calc</f>
        <v>4722.940948204403</v>
      </c>
      <c r="K188" s="2">
        <f>(I188-J188-L188)/mcp_capteur</f>
        <v>4.7877410514161056E-2</v>
      </c>
      <c r="L188" s="2">
        <f>S_tubes*10*(E188-D188)*60*pas_calc</f>
        <v>6166.3494097389503</v>
      </c>
      <c r="M188" s="2">
        <f>(H188+L188)/(4180*V_tubes)</f>
        <v>8.5789395519468722E-2</v>
      </c>
    </row>
    <row r="189" spans="2:13" s="2" customFormat="1" x14ac:dyDescent="0.25">
      <c r="B189" s="2">
        <f t="shared" si="6"/>
        <v>2.5666666666666669</v>
      </c>
      <c r="C189" s="2">
        <f>C188+pas_calc</f>
        <v>154</v>
      </c>
      <c r="D189" s="2">
        <f t="shared" si="7"/>
        <v>29.933115489775936</v>
      </c>
      <c r="E189" s="2">
        <f t="shared" si="8"/>
        <v>33.92549723662615</v>
      </c>
      <c r="F189" s="2">
        <f>P_sol*E_orientation*T_vitre*S_tubes*abs_tubes</f>
        <v>495.72000000000008</v>
      </c>
      <c r="G189" s="2">
        <f>P_sol*E_orientation*T_vitre*(s_tot-S_tubes)*abs_fond</f>
        <v>184.67999999999995</v>
      </c>
      <c r="H189" s="2">
        <f>(F189*60*pas_calc)</f>
        <v>29743.200000000004</v>
      </c>
      <c r="I189" s="2">
        <f>G189*60*pas_calc</f>
        <v>11080.799999999997</v>
      </c>
      <c r="J189" s="2">
        <f>(E189-t_ext)*((U_vitre*s_tot)+(U_fond*s_tot))*60*pas_calc</f>
        <v>4781.2556342106509</v>
      </c>
      <c r="K189" s="2">
        <f>(I189-J189-L189)/mcp_capteur</f>
        <v>4.7800073277129741E-2</v>
      </c>
      <c r="L189" s="2">
        <f>S_tubes*10*(E189-D189)*60*pas_calc</f>
        <v>6108.3440726808276</v>
      </c>
      <c r="M189" s="2">
        <f>(H189+L189)/(4180*V_tubes)</f>
        <v>8.5650818375368726E-2</v>
      </c>
    </row>
    <row r="190" spans="2:13" s="2" customFormat="1" x14ac:dyDescent="0.25">
      <c r="B190" s="2">
        <f t="shared" si="6"/>
        <v>2.5833333333333335</v>
      </c>
      <c r="C190" s="2">
        <f>C189+pas_calc</f>
        <v>155</v>
      </c>
      <c r="D190" s="2">
        <f t="shared" si="7"/>
        <v>30.018766308151307</v>
      </c>
      <c r="E190" s="2">
        <f t="shared" si="8"/>
        <v>33.97329730990328</v>
      </c>
      <c r="F190" s="2">
        <f>P_sol*E_orientation*T_vitre*S_tubes*abs_tubes</f>
        <v>495.72000000000008</v>
      </c>
      <c r="G190" s="2">
        <f>P_sol*E_orientation*T_vitre*(s_tot-S_tubes)*abs_fond</f>
        <v>184.67999999999995</v>
      </c>
      <c r="H190" s="2">
        <f>(F190*60*pas_calc)</f>
        <v>29743.200000000004</v>
      </c>
      <c r="I190" s="2">
        <f>G190*60*pas_calc</f>
        <v>11080.799999999997</v>
      </c>
      <c r="J190" s="2">
        <f>(E190-t_ext)*((U_vitre*s_tot)+(U_fond*s_tot))*60*pas_calc</f>
        <v>4839.4761234621965</v>
      </c>
      <c r="K190" s="2">
        <f>(I190-J190-L190)/mcp_capteur</f>
        <v>4.7722860964320032E-2</v>
      </c>
      <c r="L190" s="2">
        <f>S_tubes*10*(E190-D190)*60*pas_calc</f>
        <v>6050.4324326805208</v>
      </c>
      <c r="M190" s="2">
        <f>(H190+L190)/(4180*V_tubes)</f>
        <v>8.5512465077406716E-2</v>
      </c>
    </row>
    <row r="191" spans="2:13" s="2" customFormat="1" x14ac:dyDescent="0.25">
      <c r="B191" s="2">
        <f t="shared" si="6"/>
        <v>2.6</v>
      </c>
      <c r="C191" s="2">
        <f>C190+pas_calc</f>
        <v>156</v>
      </c>
      <c r="D191" s="2">
        <f t="shared" si="7"/>
        <v>30.104278773228714</v>
      </c>
      <c r="E191" s="2">
        <f t="shared" si="8"/>
        <v>34.021020170867601</v>
      </c>
      <c r="F191" s="2">
        <f>P_sol*E_orientation*T_vitre*S_tubes*abs_tubes</f>
        <v>495.72000000000008</v>
      </c>
      <c r="G191" s="2">
        <f>P_sol*E_orientation*T_vitre*(s_tot-S_tubes)*abs_fond</f>
        <v>184.67999999999995</v>
      </c>
      <c r="H191" s="2">
        <f>(F191*60*pas_calc)</f>
        <v>29743.200000000004</v>
      </c>
      <c r="I191" s="2">
        <f>G191*60*pas_calc</f>
        <v>11080.799999999997</v>
      </c>
      <c r="J191" s="2">
        <f>(E191-t_ext)*((U_vitre*s_tot)+(U_fond*s_tot))*60*pas_calc</f>
        <v>4897.6025681167384</v>
      </c>
      <c r="K191" s="2">
        <f>(I191-J191-L191)/mcp_capteur</f>
        <v>4.7645773373940298E-2</v>
      </c>
      <c r="L191" s="2">
        <f>S_tubes*10*(E191-D191)*60*pas_calc</f>
        <v>5992.6143383874978</v>
      </c>
      <c r="M191" s="2">
        <f>(H191+L191)/(4180*V_tubes)</f>
        <v>8.5374335263999998E-2</v>
      </c>
    </row>
    <row r="192" spans="2:13" s="2" customFormat="1" x14ac:dyDescent="0.25">
      <c r="B192" s="2">
        <f t="shared" si="6"/>
        <v>2.6166666666666667</v>
      </c>
      <c r="C192" s="2">
        <f>C191+pas_calc</f>
        <v>157</v>
      </c>
      <c r="D192" s="2">
        <f t="shared" si="7"/>
        <v>30.189653108492713</v>
      </c>
      <c r="E192" s="2">
        <f t="shared" si="8"/>
        <v>34.068665944241545</v>
      </c>
      <c r="F192" s="2">
        <f>P_sol*E_orientation*T_vitre*S_tubes*abs_tubes</f>
        <v>495.72000000000008</v>
      </c>
      <c r="G192" s="2">
        <f>P_sol*E_orientation*T_vitre*(s_tot-S_tubes)*abs_fond</f>
        <v>184.67999999999995</v>
      </c>
      <c r="H192" s="2">
        <f>(F192*60*pas_calc)</f>
        <v>29743.200000000004</v>
      </c>
      <c r="I192" s="2">
        <f>G192*60*pas_calc</f>
        <v>11080.799999999997</v>
      </c>
      <c r="J192" s="2">
        <f>(E192-t_ext)*((U_vitre*s_tot)+(U_fond*s_tot))*60*pas_calc</f>
        <v>4955.6351200862009</v>
      </c>
      <c r="K192" s="2">
        <f>(I192-J192-L192)/mcp_capteur</f>
        <v>4.7568810304520863E-2</v>
      </c>
      <c r="L192" s="2">
        <f>S_tubes*10*(E192-D192)*60*pas_calc</f>
        <v>5934.8896386957131</v>
      </c>
      <c r="M192" s="2">
        <f>(H192+L192)/(4180*V_tubes)</f>
        <v>8.5236428574150036E-2</v>
      </c>
    </row>
    <row r="193" spans="2:13" s="2" customFormat="1" x14ac:dyDescent="0.25">
      <c r="B193" s="2">
        <f t="shared" si="6"/>
        <v>2.6333333333333333</v>
      </c>
      <c r="C193" s="2">
        <f>C192+pas_calc</f>
        <v>158</v>
      </c>
      <c r="D193" s="2">
        <f t="shared" si="7"/>
        <v>30.274889537066862</v>
      </c>
      <c r="E193" s="2">
        <f t="shared" si="8"/>
        <v>34.116234754546063</v>
      </c>
      <c r="F193" s="2">
        <f>P_sol*E_orientation*T_vitre*S_tubes*abs_tubes</f>
        <v>495.72000000000008</v>
      </c>
      <c r="G193" s="2">
        <f>P_sol*E_orientation*T_vitre*(s_tot-S_tubes)*abs_fond</f>
        <v>184.67999999999995</v>
      </c>
      <c r="H193" s="2">
        <f>(F193*60*pas_calc)</f>
        <v>29743.200000000004</v>
      </c>
      <c r="I193" s="2">
        <f>G193*60*pas_calc</f>
        <v>11080.799999999997</v>
      </c>
      <c r="J193" s="2">
        <f>(E193-t_ext)*((U_vitre*s_tot)+(U_fond*s_tot))*60*pas_calc</f>
        <v>5013.5739310371055</v>
      </c>
      <c r="K193" s="2">
        <f>(I193-J193-L193)/mcp_capteur</f>
        <v>4.749197155492834E-2</v>
      </c>
      <c r="L193" s="2">
        <f>S_tubes*10*(E193-D193)*60*pas_calc</f>
        <v>5877.2581827431786</v>
      </c>
      <c r="M193" s="2">
        <f>(H193+L193)/(4180*V_tubes)</f>
        <v>8.5098744647441285E-2</v>
      </c>
    </row>
    <row r="194" spans="2:13" s="2" customFormat="1" x14ac:dyDescent="0.25">
      <c r="B194" s="2">
        <f t="shared" si="6"/>
        <v>2.65</v>
      </c>
      <c r="C194" s="2">
        <f>C193+pas_calc</f>
        <v>159</v>
      </c>
      <c r="D194" s="2">
        <f t="shared" si="7"/>
        <v>30.359988281714305</v>
      </c>
      <c r="E194" s="2">
        <f t="shared" si="8"/>
        <v>34.16372672610099</v>
      </c>
      <c r="F194" s="2">
        <f>P_sol*E_orientation*T_vitre*S_tubes*abs_tubes</f>
        <v>495.72000000000008</v>
      </c>
      <c r="G194" s="2">
        <f>P_sol*E_orientation*T_vitre*(s_tot-S_tubes)*abs_fond</f>
        <v>184.67999999999995</v>
      </c>
      <c r="H194" s="2">
        <f>(F194*60*pas_calc)</f>
        <v>29743.200000000004</v>
      </c>
      <c r="I194" s="2">
        <f>G194*60*pas_calc</f>
        <v>11080.799999999997</v>
      </c>
      <c r="J194" s="2">
        <f>(E194-t_ext)*((U_vitre*s_tot)+(U_fond*s_tot))*60*pas_calc</f>
        <v>5071.4191523910058</v>
      </c>
      <c r="K194" s="2">
        <f>(I194-J194-L194)/mcp_capteur</f>
        <v>4.7415256924340836E-2</v>
      </c>
      <c r="L194" s="2">
        <f>S_tubes*10*(E194-D194)*60*pas_calc</f>
        <v>5819.7198199116283</v>
      </c>
      <c r="M194" s="2">
        <f>(H194+L194)/(4180*V_tubes)</f>
        <v>8.4961283124040499E-2</v>
      </c>
    </row>
    <row r="195" spans="2:13" s="2" customFormat="1" x14ac:dyDescent="0.25">
      <c r="B195" s="2">
        <f t="shared" si="6"/>
        <v>2.6666666666666665</v>
      </c>
      <c r="C195" s="2">
        <f>C194+pas_calc</f>
        <v>160</v>
      </c>
      <c r="D195" s="2">
        <f t="shared" si="7"/>
        <v>30.444949564838346</v>
      </c>
      <c r="E195" s="2">
        <f t="shared" si="8"/>
        <v>34.211141983025328</v>
      </c>
      <c r="F195" s="2">
        <f>P_sol*E_orientation*T_vitre*S_tubes*abs_tubes</f>
        <v>495.72000000000008</v>
      </c>
      <c r="G195" s="2">
        <f>P_sol*E_orientation*T_vitre*(s_tot-S_tubes)*abs_fond</f>
        <v>184.67999999999995</v>
      </c>
      <c r="H195" s="2">
        <f>(F195*60*pas_calc)</f>
        <v>29743.200000000004</v>
      </c>
      <c r="I195" s="2">
        <f>G195*60*pas_calc</f>
        <v>11080.799999999997</v>
      </c>
      <c r="J195" s="2">
        <f>(E195-t_ext)*((U_vitre*s_tot)+(U_fond*s_tot))*60*pas_calc</f>
        <v>5129.1709353248498</v>
      </c>
      <c r="K195" s="2">
        <f>(I195-J195-L195)/mcp_capteur</f>
        <v>4.7338666212266164E-2</v>
      </c>
      <c r="L195" s="2">
        <f>S_tubes*10*(E195-D195)*60*pas_calc</f>
        <v>5762.274399826083</v>
      </c>
      <c r="M195" s="2">
        <f>(H195+L195)/(4180*V_tubes)</f>
        <v>8.4824043644695646E-2</v>
      </c>
    </row>
    <row r="196" spans="2:13" s="2" customFormat="1" x14ac:dyDescent="0.25">
      <c r="B196" s="2">
        <f t="shared" si="6"/>
        <v>2.6833333333333331</v>
      </c>
      <c r="C196" s="2">
        <f>C195+pas_calc</f>
        <v>161</v>
      </c>
      <c r="D196" s="2">
        <f t="shared" si="7"/>
        <v>30.52977360848304</v>
      </c>
      <c r="E196" s="2">
        <f t="shared" si="8"/>
        <v>34.258480649237598</v>
      </c>
      <c r="F196" s="2">
        <f>P_sol*E_orientation*T_vitre*S_tubes*abs_tubes</f>
        <v>495.72000000000008</v>
      </c>
      <c r="G196" s="2">
        <f>P_sol*E_orientation*T_vitre*(s_tot-S_tubes)*abs_fond</f>
        <v>184.67999999999995</v>
      </c>
      <c r="H196" s="2">
        <f>(F196*60*pas_calc)</f>
        <v>29743.200000000004</v>
      </c>
      <c r="I196" s="2">
        <f>G196*60*pas_calc</f>
        <v>11080.799999999997</v>
      </c>
      <c r="J196" s="2">
        <f>(E196-t_ext)*((U_vitre*s_tot)+(U_fond*s_tot))*60*pas_calc</f>
        <v>5186.8294307713941</v>
      </c>
      <c r="K196" s="2">
        <f>(I196-J196-L196)/mcp_capteur</f>
        <v>4.7262199218532489E-2</v>
      </c>
      <c r="L196" s="2">
        <f>S_tubes*10*(E196-D196)*60*pas_calc</f>
        <v>5704.9217723544734</v>
      </c>
      <c r="M196" s="2">
        <f>(H196+L196)/(4180*V_tubes)</f>
        <v>8.4687025850735009E-2</v>
      </c>
    </row>
    <row r="197" spans="2:13" s="2" customFormat="1" x14ac:dyDescent="0.25">
      <c r="B197" s="2">
        <f t="shared" si="6"/>
        <v>2.7</v>
      </c>
      <c r="C197" s="2">
        <f>C196+pas_calc</f>
        <v>162</v>
      </c>
      <c r="D197" s="2">
        <f t="shared" si="7"/>
        <v>30.614460634333774</v>
      </c>
      <c r="E197" s="2">
        <f t="shared" si="8"/>
        <v>34.305742848456127</v>
      </c>
      <c r="F197" s="2">
        <f>P_sol*E_orientation*T_vitre*S_tubes*abs_tubes</f>
        <v>495.72000000000008</v>
      </c>
      <c r="G197" s="2">
        <f>P_sol*E_orientation*T_vitre*(s_tot-S_tubes)*abs_fond</f>
        <v>184.67999999999995</v>
      </c>
      <c r="H197" s="2">
        <f>(F197*60*pas_calc)</f>
        <v>29743.200000000004</v>
      </c>
      <c r="I197" s="2">
        <f>G197*60*pas_calc</f>
        <v>11080.799999999997</v>
      </c>
      <c r="J197" s="2">
        <f>(E197-t_ext)*((U_vitre*s_tot)+(U_fond*s_tot))*60*pas_calc</f>
        <v>5244.3947894195635</v>
      </c>
      <c r="K197" s="2">
        <f>(I197-J197-L197)/mcp_capteur</f>
        <v>4.7185855743308365E-2</v>
      </c>
      <c r="L197" s="2">
        <f>S_tubes*10*(E197-D197)*60*pas_calc</f>
        <v>5647.6617876072005</v>
      </c>
      <c r="M197" s="2">
        <f>(H197+L197)/(4180*V_tubes)</f>
        <v>8.4550229384066158E-2</v>
      </c>
    </row>
    <row r="198" spans="2:13" s="2" customFormat="1" x14ac:dyDescent="0.25">
      <c r="B198" s="2">
        <f t="shared" si="6"/>
        <v>2.7166666666666668</v>
      </c>
      <c r="C198" s="2">
        <f>C197+pas_calc</f>
        <v>163</v>
      </c>
      <c r="D198" s="2">
        <f t="shared" si="7"/>
        <v>30.699010863717842</v>
      </c>
      <c r="E198" s="2">
        <f t="shared" si="8"/>
        <v>34.352928704199435</v>
      </c>
      <c r="F198" s="2">
        <f>P_sol*E_orientation*T_vitre*S_tubes*abs_tubes</f>
        <v>495.72000000000008</v>
      </c>
      <c r="G198" s="2">
        <f>P_sol*E_orientation*T_vitre*(s_tot-S_tubes)*abs_fond</f>
        <v>184.67999999999995</v>
      </c>
      <c r="H198" s="2">
        <f>(F198*60*pas_calc)</f>
        <v>29743.200000000004</v>
      </c>
      <c r="I198" s="2">
        <f>G198*60*pas_calc</f>
        <v>11080.799999999997</v>
      </c>
      <c r="J198" s="2">
        <f>(E198-t_ext)*((U_vitre*s_tot)+(U_fond*s_tot))*60*pas_calc</f>
        <v>5301.8671617149121</v>
      </c>
      <c r="K198" s="2">
        <f>(I198-J198-L198)/mcp_capteur</f>
        <v>4.7109635587061577E-2</v>
      </c>
      <c r="L198" s="2">
        <f>S_tubes*10*(E198-D198)*60*pas_calc</f>
        <v>5590.4942959368391</v>
      </c>
      <c r="M198" s="2">
        <f>(H198+L198)/(4180*V_tubes)</f>
        <v>8.4413653887175241E-2</v>
      </c>
    </row>
    <row r="199" spans="2:13" s="2" customFormat="1" x14ac:dyDescent="0.25">
      <c r="B199" s="2">
        <f t="shared" si="6"/>
        <v>2.7333333333333334</v>
      </c>
      <c r="C199" s="2">
        <f>C198+pas_calc</f>
        <v>164</v>
      </c>
      <c r="D199" s="2">
        <f t="shared" si="7"/>
        <v>30.783424517605017</v>
      </c>
      <c r="E199" s="2">
        <f t="shared" si="8"/>
        <v>34.400038339786498</v>
      </c>
      <c r="F199" s="2">
        <f>P_sol*E_orientation*T_vitre*S_tubes*abs_tubes</f>
        <v>495.72000000000008</v>
      </c>
      <c r="G199" s="2">
        <f>P_sol*E_orientation*T_vitre*(s_tot-S_tubes)*abs_fond</f>
        <v>184.67999999999995</v>
      </c>
      <c r="H199" s="2">
        <f>(F199*60*pas_calc)</f>
        <v>29743.200000000004</v>
      </c>
      <c r="I199" s="2">
        <f>G199*60*pas_calc</f>
        <v>11080.799999999997</v>
      </c>
      <c r="J199" s="2">
        <f>(E199-t_ext)*((U_vitre*s_tot)+(U_fond*s_tot))*60*pas_calc</f>
        <v>5359.246697859955</v>
      </c>
      <c r="K199" s="2">
        <f>(I199-J199-L199)/mcp_capteur</f>
        <v>4.7033538550593904E-2</v>
      </c>
      <c r="L199" s="2">
        <f>S_tubes*10*(E199-D199)*60*pas_calc</f>
        <v>5533.4191479376668</v>
      </c>
      <c r="M199" s="2">
        <f>(H199+L199)/(4180*V_tubes)</f>
        <v>8.4277299003125777E-2</v>
      </c>
    </row>
    <row r="200" spans="2:13" s="2" customFormat="1" x14ac:dyDescent="0.25">
      <c r="B200" s="2">
        <f t="shared" si="6"/>
        <v>2.75</v>
      </c>
      <c r="C200" s="2">
        <f>C199+pas_calc</f>
        <v>165</v>
      </c>
      <c r="D200" s="2">
        <f t="shared" si="7"/>
        <v>30.867701816608143</v>
      </c>
      <c r="E200" s="2">
        <f t="shared" si="8"/>
        <v>34.447071878337091</v>
      </c>
      <c r="F200" s="2">
        <f>P_sol*E_orientation*T_vitre*S_tubes*abs_tubes</f>
        <v>495.72000000000008</v>
      </c>
      <c r="G200" s="2">
        <f>P_sol*E_orientation*T_vitre*(s_tot-S_tubes)*abs_fond</f>
        <v>184.67999999999995</v>
      </c>
      <c r="H200" s="2">
        <f>(F200*60*pas_calc)</f>
        <v>29743.200000000004</v>
      </c>
      <c r="I200" s="2">
        <f>G200*60*pas_calc</f>
        <v>11080.799999999997</v>
      </c>
      <c r="J200" s="2">
        <f>(E200-t_ext)*((U_vitre*s_tot)+(U_fond*s_tot))*60*pas_calc</f>
        <v>5416.5335478145771</v>
      </c>
      <c r="K200" s="2">
        <f>(I200-J200-L200)/mcp_capteur</f>
        <v>4.6957564435032052E-2</v>
      </c>
      <c r="L200" s="2">
        <f>S_tubes*10*(E200-D200)*60*pas_calc</f>
        <v>5476.4361944452921</v>
      </c>
      <c r="M200" s="2">
        <f>(H200+L200)/(4180*V_tubes)</f>
        <v>8.4141164375557909E-2</v>
      </c>
    </row>
    <row r="201" spans="2:13" s="2" customFormat="1" x14ac:dyDescent="0.25">
      <c r="B201" s="2">
        <f t="shared" si="6"/>
        <v>2.7666666666666666</v>
      </c>
      <c r="C201" s="2">
        <f>C200+pas_calc</f>
        <v>166</v>
      </c>
      <c r="D201" s="2">
        <f t="shared" si="7"/>
        <v>30.951842980983702</v>
      </c>
      <c r="E201" s="2">
        <f t="shared" si="8"/>
        <v>34.494029442772124</v>
      </c>
      <c r="F201" s="2">
        <f>P_sol*E_orientation*T_vitre*S_tubes*abs_tubes</f>
        <v>495.72000000000008</v>
      </c>
      <c r="G201" s="2">
        <f>P_sol*E_orientation*T_vitre*(s_tot-S_tubes)*abs_fond</f>
        <v>184.67999999999995</v>
      </c>
      <c r="H201" s="2">
        <f>(F201*60*pas_calc)</f>
        <v>29743.200000000004</v>
      </c>
      <c r="I201" s="2">
        <f>G201*60*pas_calc</f>
        <v>11080.799999999997</v>
      </c>
      <c r="J201" s="2">
        <f>(E201-t_ext)*((U_vitre*s_tot)+(U_fond*s_tot))*60*pas_calc</f>
        <v>5473.7278612964474</v>
      </c>
      <c r="K201" s="2">
        <f>(I201-J201-L201)/mcp_capteur</f>
        <v>4.6881713041816056E-2</v>
      </c>
      <c r="L201" s="2">
        <f>S_tubes*10*(E201-D201)*60*pas_calc</f>
        <v>5419.5452865362859</v>
      </c>
      <c r="M201" s="2">
        <f>(H201+L201)/(4180*V_tubes)</f>
        <v>8.40052496486874E-2</v>
      </c>
    </row>
    <row r="202" spans="2:13" s="2" customFormat="1" x14ac:dyDescent="0.25">
      <c r="B202" s="2">
        <f t="shared" si="6"/>
        <v>2.7833333333333332</v>
      </c>
      <c r="C202" s="2">
        <f>C201+pas_calc</f>
        <v>167</v>
      </c>
      <c r="D202" s="2">
        <f t="shared" si="7"/>
        <v>31.035848230632389</v>
      </c>
      <c r="E202" s="2">
        <f t="shared" si="8"/>
        <v>34.540911155813937</v>
      </c>
      <c r="F202" s="2">
        <f>P_sol*E_orientation*T_vitre*S_tubes*abs_tubes</f>
        <v>495.72000000000008</v>
      </c>
      <c r="G202" s="2">
        <f>P_sol*E_orientation*T_vitre*(s_tot-S_tubes)*abs_fond</f>
        <v>184.67999999999995</v>
      </c>
      <c r="H202" s="2">
        <f>(F202*60*pas_calc)</f>
        <v>29743.200000000004</v>
      </c>
      <c r="I202" s="2">
        <f>G202*60*pas_calc</f>
        <v>11080.799999999997</v>
      </c>
      <c r="J202" s="2">
        <f>(E202-t_ext)*((U_vitre*s_tot)+(U_fond*s_tot))*60*pas_calc</f>
        <v>5530.8297877813757</v>
      </c>
      <c r="K202" s="2">
        <f>(I202-J202-L202)/mcp_capteur</f>
        <v>4.6805984172713352E-2</v>
      </c>
      <c r="L202" s="2">
        <f>S_tubes*10*(E202-D202)*60*pas_calc</f>
        <v>5362.7462755277684</v>
      </c>
      <c r="M202" s="2">
        <f>(H202+L202)/(4180*V_tubes)</f>
        <v>8.3869554467304736E-2</v>
      </c>
    </row>
    <row r="203" spans="2:13" s="2" customFormat="1" x14ac:dyDescent="0.25">
      <c r="B203" s="2">
        <f t="shared" si="6"/>
        <v>2.8</v>
      </c>
      <c r="C203" s="2">
        <f>C202+pas_calc</f>
        <v>168</v>
      </c>
      <c r="D203" s="2">
        <f t="shared" si="7"/>
        <v>31.119717785099695</v>
      </c>
      <c r="E203" s="2">
        <f t="shared" si="8"/>
        <v>34.587717139986651</v>
      </c>
      <c r="F203" s="2">
        <f>P_sol*E_orientation*T_vitre*S_tubes*abs_tubes</f>
        <v>495.72000000000008</v>
      </c>
      <c r="G203" s="2">
        <f>P_sol*E_orientation*T_vitre*(s_tot-S_tubes)*abs_fond</f>
        <v>184.67999999999995</v>
      </c>
      <c r="H203" s="2">
        <f>(F203*60*pas_calc)</f>
        <v>29743.200000000004</v>
      </c>
      <c r="I203" s="2">
        <f>G203*60*pas_calc</f>
        <v>11080.799999999997</v>
      </c>
      <c r="J203" s="2">
        <f>(E203-t_ext)*((U_vitre*s_tot)+(U_fond*s_tot))*60*pas_calc</f>
        <v>5587.8394765037419</v>
      </c>
      <c r="K203" s="2">
        <f>(I203-J203-L203)/mcp_capteur</f>
        <v>4.6730377629802887E-2</v>
      </c>
      <c r="L203" s="2">
        <f>S_tubes*10*(E203-D203)*60*pas_calc</f>
        <v>5306.039012977044</v>
      </c>
      <c r="M203" s="2">
        <f>(H203+L203)/(4180*V_tubes)</f>
        <v>8.3734078476774179E-2</v>
      </c>
    </row>
    <row r="204" spans="2:13" s="2" customFormat="1" x14ac:dyDescent="0.25">
      <c r="B204" s="2">
        <f t="shared" si="6"/>
        <v>2.8166666666666669</v>
      </c>
      <c r="C204" s="2">
        <f>C203+pas_calc</f>
        <v>169</v>
      </c>
      <c r="D204" s="2">
        <f t="shared" si="7"/>
        <v>31.203451863576468</v>
      </c>
      <c r="E204" s="2">
        <f t="shared" si="8"/>
        <v>34.634447517616451</v>
      </c>
      <c r="F204" s="2">
        <f>P_sol*E_orientation*T_vitre*S_tubes*abs_tubes</f>
        <v>495.72000000000008</v>
      </c>
      <c r="G204" s="2">
        <f>P_sol*E_orientation*T_vitre*(s_tot-S_tubes)*abs_fond</f>
        <v>184.67999999999995</v>
      </c>
      <c r="H204" s="2">
        <f>(F204*60*pas_calc)</f>
        <v>29743.200000000004</v>
      </c>
      <c r="I204" s="2">
        <f>G204*60*pas_calc</f>
        <v>11080.799999999997</v>
      </c>
      <c r="J204" s="2">
        <f>(E204-t_ext)*((U_vitre*s_tot)+(U_fond*s_tot))*60*pas_calc</f>
        <v>5644.7570764568372</v>
      </c>
      <c r="K204" s="2">
        <f>(I204-J204-L204)/mcp_capteur</f>
        <v>4.6654893215496485E-2</v>
      </c>
      <c r="L204" s="2">
        <f>S_tubes*10*(E204-D204)*60*pas_calc</f>
        <v>5249.4233506811743</v>
      </c>
      <c r="M204" s="2">
        <f>(H204+L204)/(4180*V_tubes)</f>
        <v>8.3598821323032785E-2</v>
      </c>
    </row>
    <row r="205" spans="2:13" s="2" customFormat="1" x14ac:dyDescent="0.25">
      <c r="B205" s="2">
        <f t="shared" si="6"/>
        <v>2.8333333333333335</v>
      </c>
      <c r="C205" s="2">
        <f>C204+pas_calc</f>
        <v>170</v>
      </c>
      <c r="D205" s="2">
        <f t="shared" si="7"/>
        <v>31.287050684899501</v>
      </c>
      <c r="E205" s="2">
        <f t="shared" si="8"/>
        <v>34.681102410831947</v>
      </c>
      <c r="F205" s="2">
        <f>P_sol*E_orientation*T_vitre*S_tubes*abs_tubes</f>
        <v>495.72000000000008</v>
      </c>
      <c r="G205" s="2">
        <f>P_sol*E_orientation*T_vitre*(s_tot-S_tubes)*abs_fond</f>
        <v>184.67999999999995</v>
      </c>
      <c r="H205" s="2">
        <f>(F205*60*pas_calc)</f>
        <v>29743.200000000004</v>
      </c>
      <c r="I205" s="2">
        <f>G205*60*pas_calc</f>
        <v>11080.799999999997</v>
      </c>
      <c r="J205" s="2">
        <f>(E205-t_ext)*((U_vitre*s_tot)+(U_fond*s_tot))*60*pas_calc</f>
        <v>5701.5827363933122</v>
      </c>
      <c r="K205" s="2">
        <f>(I205-J205-L205)/mcp_capteur</f>
        <v>4.6579530732510421E-2</v>
      </c>
      <c r="L205" s="2">
        <f>S_tubes*10*(E205-D205)*60*pas_calc</f>
        <v>5192.8991406766436</v>
      </c>
      <c r="M205" s="2">
        <f>(H205+L205)/(4180*V_tubes)</f>
        <v>8.3463782652589635E-2</v>
      </c>
    </row>
    <row r="206" spans="2:13" s="2" customFormat="1" x14ac:dyDescent="0.25">
      <c r="B206" s="2">
        <f t="shared" si="6"/>
        <v>2.85</v>
      </c>
      <c r="C206" s="2">
        <f>C205+pas_calc</f>
        <v>171</v>
      </c>
      <c r="D206" s="2">
        <f t="shared" si="7"/>
        <v>31.370514467552091</v>
      </c>
      <c r="E206" s="2">
        <f t="shared" si="8"/>
        <v>34.727681941564455</v>
      </c>
      <c r="F206" s="2">
        <f>P_sol*E_orientation*T_vitre*S_tubes*abs_tubes</f>
        <v>495.72000000000008</v>
      </c>
      <c r="G206" s="2">
        <f>P_sol*E_orientation*T_vitre*(s_tot-S_tubes)*abs_fond</f>
        <v>184.67999999999995</v>
      </c>
      <c r="H206" s="2">
        <f>(F206*60*pas_calc)</f>
        <v>29743.200000000004</v>
      </c>
      <c r="I206" s="2">
        <f>G206*60*pas_calc</f>
        <v>11080.799999999997</v>
      </c>
      <c r="J206" s="2">
        <f>(E206-t_ext)*((U_vitre*s_tot)+(U_fond*s_tot))*60*pas_calc</f>
        <v>5758.3166048255071</v>
      </c>
      <c r="K206" s="2">
        <f>(I206-J206-L206)/mcp_capteur</f>
        <v>4.6504289983893159E-2</v>
      </c>
      <c r="L206" s="2">
        <f>S_tubes*10*(E206-D206)*60*pas_calc</f>
        <v>5136.4662352389178</v>
      </c>
      <c r="M206" s="2">
        <f>(H206+L206)/(4180*V_tubes)</f>
        <v>8.332896211252469E-2</v>
      </c>
    </row>
    <row r="207" spans="2:13" s="2" customFormat="1" x14ac:dyDescent="0.25">
      <c r="B207" s="2">
        <f t="shared" si="6"/>
        <v>2.8666666666666667</v>
      </c>
      <c r="C207" s="2">
        <f>C206+pas_calc</f>
        <v>172</v>
      </c>
      <c r="D207" s="2">
        <f t="shared" si="7"/>
        <v>31.453843429664616</v>
      </c>
      <c r="E207" s="2">
        <f t="shared" si="8"/>
        <v>34.774186231548349</v>
      </c>
      <c r="F207" s="2">
        <f>P_sol*E_orientation*T_vitre*S_tubes*abs_tubes</f>
        <v>495.72000000000008</v>
      </c>
      <c r="G207" s="2">
        <f>P_sol*E_orientation*T_vitre*(s_tot-S_tubes)*abs_fond</f>
        <v>184.67999999999995</v>
      </c>
      <c r="H207" s="2">
        <f>(F207*60*pas_calc)</f>
        <v>29743.200000000004</v>
      </c>
      <c r="I207" s="2">
        <f>G207*60*pas_calc</f>
        <v>11080.799999999997</v>
      </c>
      <c r="J207" s="2">
        <f>(E207-t_ext)*((U_vitre*s_tot)+(U_fond*s_tot))*60*pas_calc</f>
        <v>5814.9588300258893</v>
      </c>
      <c r="K207" s="2">
        <f>(I207-J207-L207)/mcp_capteur</f>
        <v>4.642917077299899E-2</v>
      </c>
      <c r="L207" s="2">
        <f>S_tubes*10*(E207-D207)*60*pas_calc</f>
        <v>5080.1244868821123</v>
      </c>
      <c r="M207" s="2">
        <f>(H207+L207)/(4180*V_tubes)</f>
        <v>8.3194359350488106E-2</v>
      </c>
    </row>
    <row r="208" spans="2:13" s="2" customFormat="1" x14ac:dyDescent="0.25">
      <c r="B208" s="2">
        <f t="shared" si="6"/>
        <v>2.8833333333333333</v>
      </c>
      <c r="C208" s="2">
        <f>C207+pas_calc</f>
        <v>173</v>
      </c>
      <c r="D208" s="2">
        <f t="shared" si="7"/>
        <v>31.537037789015105</v>
      </c>
      <c r="E208" s="2">
        <f t="shared" si="8"/>
        <v>34.820615402321344</v>
      </c>
      <c r="F208" s="2">
        <f>P_sol*E_orientation*T_vitre*S_tubes*abs_tubes</f>
        <v>495.72000000000008</v>
      </c>
      <c r="G208" s="2">
        <f>P_sol*E_orientation*T_vitre*(s_tot-S_tubes)*abs_fond</f>
        <v>184.67999999999995</v>
      </c>
      <c r="H208" s="2">
        <f>(F208*60*pas_calc)</f>
        <v>29743.200000000004</v>
      </c>
      <c r="I208" s="2">
        <f>G208*60*pas_calc</f>
        <v>11080.799999999997</v>
      </c>
      <c r="J208" s="2">
        <f>(E208-t_ext)*((U_vitre*s_tot)+(U_fond*s_tot))*60*pas_calc</f>
        <v>5871.5095600273971</v>
      </c>
      <c r="K208" s="2">
        <f>(I208-J208-L208)/mcp_capteur</f>
        <v>4.6354172903513471E-2</v>
      </c>
      <c r="L208" s="2">
        <f>S_tubes*10*(E208-D208)*60*pas_calc</f>
        <v>5023.8737483585464</v>
      </c>
      <c r="M208" s="2">
        <f>(H208+L208)/(4180*V_tubes)</f>
        <v>8.305997401469907E-2</v>
      </c>
    </row>
    <row r="209" spans="2:13" s="2" customFormat="1" x14ac:dyDescent="0.25">
      <c r="B209" s="2">
        <f t="shared" si="6"/>
        <v>2.9</v>
      </c>
      <c r="C209" s="2">
        <f>C208+pas_calc</f>
        <v>174</v>
      </c>
      <c r="D209" s="2">
        <f t="shared" si="7"/>
        <v>31.620097763029804</v>
      </c>
      <c r="E209" s="2">
        <f t="shared" si="8"/>
        <v>34.866969575224857</v>
      </c>
      <c r="F209" s="2">
        <f>P_sol*E_orientation*T_vitre*S_tubes*abs_tubes</f>
        <v>495.72000000000008</v>
      </c>
      <c r="G209" s="2">
        <f>P_sol*E_orientation*T_vitre*(s_tot-S_tubes)*abs_fond</f>
        <v>184.67999999999995</v>
      </c>
      <c r="H209" s="2">
        <f>(F209*60*pas_calc)</f>
        <v>29743.200000000004</v>
      </c>
      <c r="I209" s="2">
        <f>G209*60*pas_calc</f>
        <v>11080.799999999997</v>
      </c>
      <c r="J209" s="2">
        <f>(E209-t_ext)*((U_vitre*s_tot)+(U_fond*s_tot))*60*pas_calc</f>
        <v>5927.9689426238765</v>
      </c>
      <c r="K209" s="2">
        <f>(I209-J209-L209)/mcp_capteur</f>
        <v>4.6279296179422315E-2</v>
      </c>
      <c r="L209" s="2">
        <f>S_tubes*10*(E209-D209)*60*pas_calc</f>
        <v>4967.7138726584317</v>
      </c>
      <c r="M209" s="2">
        <f>(H209+L209)/(4180*V_tubes)</f>
        <v>8.2925805753945148E-2</v>
      </c>
    </row>
    <row r="210" spans="2:13" s="2" customFormat="1" x14ac:dyDescent="0.25">
      <c r="B210" s="2">
        <f t="shared" si="6"/>
        <v>2.9166666666666665</v>
      </c>
      <c r="C210" s="2">
        <f>C209+pas_calc</f>
        <v>175</v>
      </c>
      <c r="D210" s="2">
        <f t="shared" si="7"/>
        <v>31.703023568783749</v>
      </c>
      <c r="E210" s="2">
        <f t="shared" si="8"/>
        <v>34.913248871404278</v>
      </c>
      <c r="F210" s="2">
        <f>P_sol*E_orientation*T_vitre*S_tubes*abs_tubes</f>
        <v>495.72000000000008</v>
      </c>
      <c r="G210" s="2">
        <f>P_sol*E_orientation*T_vitre*(s_tot-S_tubes)*abs_fond</f>
        <v>184.67999999999995</v>
      </c>
      <c r="H210" s="2">
        <f>(F210*60*pas_calc)</f>
        <v>29743.200000000004</v>
      </c>
      <c r="I210" s="2">
        <f>G210*60*pas_calc</f>
        <v>11080.799999999997</v>
      </c>
      <c r="J210" s="2">
        <f>(E210-t_ext)*((U_vitre*s_tot)+(U_fond*s_tot))*60*pas_calc</f>
        <v>5984.3371253704099</v>
      </c>
      <c r="K210" s="2">
        <f>(I210-J210-L210)/mcp_capteur</f>
        <v>4.6204540405044327E-2</v>
      </c>
      <c r="L210" s="2">
        <f>S_tubes*10*(E210-D210)*60*pas_calc</f>
        <v>4911.6447130094102</v>
      </c>
      <c r="M210" s="2">
        <f>(H210+L210)/(4180*V_tubes)</f>
        <v>8.2791854217581132E-2</v>
      </c>
    </row>
    <row r="211" spans="2:13" s="2" customFormat="1" x14ac:dyDescent="0.25">
      <c r="B211" s="2">
        <f t="shared" si="6"/>
        <v>2.9333333333333331</v>
      </c>
      <c r="C211" s="2">
        <f>C210+pas_calc</f>
        <v>176</v>
      </c>
      <c r="D211" s="2">
        <f t="shared" si="7"/>
        <v>31.785815423001331</v>
      </c>
      <c r="E211" s="2">
        <f t="shared" si="8"/>
        <v>34.959453411809321</v>
      </c>
      <c r="F211" s="2">
        <f>P_sol*E_orientation*T_vitre*S_tubes*abs_tubes</f>
        <v>495.72000000000008</v>
      </c>
      <c r="G211" s="2">
        <f>P_sol*E_orientation*T_vitre*(s_tot-S_tubes)*abs_fond</f>
        <v>184.67999999999995</v>
      </c>
      <c r="H211" s="2">
        <f>(F211*60*pas_calc)</f>
        <v>29743.200000000004</v>
      </c>
      <c r="I211" s="2">
        <f>G211*60*pas_calc</f>
        <v>11080.799999999997</v>
      </c>
      <c r="J211" s="2">
        <f>(E211-t_ext)*((U_vitre*s_tot)+(U_fond*s_tot))*60*pas_calc</f>
        <v>6040.6142555837523</v>
      </c>
      <c r="K211" s="2">
        <f>(I211-J211-L211)/mcp_capteur</f>
        <v>4.6129905385005034E-2</v>
      </c>
      <c r="L211" s="2">
        <f>S_tubes*10*(E211-D211)*60*pas_calc</f>
        <v>4855.666122876225</v>
      </c>
      <c r="M211" s="2">
        <f>(H211+L211)/(4180*V_tubes)</f>
        <v>8.2658119055528237E-2</v>
      </c>
    </row>
    <row r="212" spans="2:13" s="2" customFormat="1" x14ac:dyDescent="0.25">
      <c r="B212" s="2">
        <f t="shared" si="6"/>
        <v>2.95</v>
      </c>
      <c r="C212" s="2">
        <f>C211+pas_calc</f>
        <v>177</v>
      </c>
      <c r="D212" s="2">
        <f t="shared" si="7"/>
        <v>31.868473542056858</v>
      </c>
      <c r="E212" s="2">
        <f t="shared" si="8"/>
        <v>35.005583317194329</v>
      </c>
      <c r="F212" s="2">
        <f>P_sol*E_orientation*T_vitre*S_tubes*abs_tubes</f>
        <v>495.72000000000008</v>
      </c>
      <c r="G212" s="2">
        <f>P_sol*E_orientation*T_vitre*(s_tot-S_tubes)*abs_fond</f>
        <v>184.67999999999995</v>
      </c>
      <c r="H212" s="2">
        <f>(F212*60*pas_calc)</f>
        <v>29743.200000000004</v>
      </c>
      <c r="I212" s="2">
        <f>G212*60*pas_calc</f>
        <v>11080.799999999997</v>
      </c>
      <c r="J212" s="2">
        <f>(E212-t_ext)*((U_vitre*s_tot)+(U_fond*s_tot))*60*pas_calc</f>
        <v>6096.8004803426929</v>
      </c>
      <c r="K212" s="2">
        <f>(I212-J212-L212)/mcp_capteur</f>
        <v>4.6055390924243281E-2</v>
      </c>
      <c r="L212" s="2">
        <f>S_tubes*10*(E212-D212)*60*pas_calc</f>
        <v>4799.7779559603314</v>
      </c>
      <c r="M212" s="2">
        <f>(H212+L212)/(4180*V_tubes)</f>
        <v>8.2524599918273184E-2</v>
      </c>
    </row>
    <row r="213" spans="2:13" s="2" customFormat="1" x14ac:dyDescent="0.25">
      <c r="B213" s="2">
        <f t="shared" si="6"/>
        <v>2.9666666666666668</v>
      </c>
      <c r="C213" s="2">
        <f>C212+pas_calc</f>
        <v>178</v>
      </c>
      <c r="D213" s="2">
        <f t="shared" si="7"/>
        <v>31.950998141975131</v>
      </c>
      <c r="E213" s="2">
        <f t="shared" si="8"/>
        <v>35.051638708118574</v>
      </c>
      <c r="F213" s="2">
        <f>P_sol*E_orientation*T_vitre*S_tubes*abs_tubes</f>
        <v>495.72000000000008</v>
      </c>
      <c r="G213" s="2">
        <f>P_sol*E_orientation*T_vitre*(s_tot-S_tubes)*abs_fond</f>
        <v>184.67999999999995</v>
      </c>
      <c r="H213" s="2">
        <f>(F213*60*pas_calc)</f>
        <v>29743.200000000004</v>
      </c>
      <c r="I213" s="2">
        <f>G213*60*pas_calc</f>
        <v>11080.799999999997</v>
      </c>
      <c r="J213" s="2">
        <f>(E213-t_ext)*((U_vitre*s_tot)+(U_fond*s_tot))*60*pas_calc</f>
        <v>6152.8959464884238</v>
      </c>
      <c r="K213" s="2">
        <f>(I213-J213-L213)/mcp_capteur</f>
        <v>4.598099682802604E-2</v>
      </c>
      <c r="L213" s="2">
        <f>S_tubes*10*(E213-D213)*60*pas_calc</f>
        <v>4743.9800661994695</v>
      </c>
      <c r="M213" s="2">
        <f>(H213+L213)/(4180*V_tubes)</f>
        <v>8.2391296456867227E-2</v>
      </c>
    </row>
    <row r="214" spans="2:13" s="2" customFormat="1" x14ac:dyDescent="0.25">
      <c r="B214" s="2">
        <f t="shared" si="6"/>
        <v>2.9833333333333334</v>
      </c>
      <c r="C214" s="2">
        <f>C213+pas_calc</f>
        <v>179</v>
      </c>
      <c r="D214" s="2">
        <f t="shared" si="7"/>
        <v>32.033389438431996</v>
      </c>
      <c r="E214" s="2">
        <f t="shared" si="8"/>
        <v>35.097619704946602</v>
      </c>
      <c r="F214" s="2">
        <f>P_sol*E_orientation*T_vitre*S_tubes*abs_tubes</f>
        <v>495.72000000000008</v>
      </c>
      <c r="G214" s="2">
        <f>P_sol*E_orientation*T_vitre*(s_tot-S_tubes)*abs_fond</f>
        <v>184.67999999999995</v>
      </c>
      <c r="H214" s="2">
        <f>(F214*60*pas_calc)</f>
        <v>29743.200000000004</v>
      </c>
      <c r="I214" s="2">
        <f>G214*60*pas_calc</f>
        <v>11080.799999999997</v>
      </c>
      <c r="J214" s="2">
        <f>(E214-t_ext)*((U_vitre*s_tot)+(U_fond*s_tot))*60*pas_calc</f>
        <v>6208.9008006249614</v>
      </c>
      <c r="K214" s="2">
        <f>(I214-J214-L214)/mcp_capteur</f>
        <v>4.5906722901921965E-2</v>
      </c>
      <c r="L214" s="2">
        <f>S_tubes*10*(E214-D214)*60*pas_calc</f>
        <v>4688.2723077673481</v>
      </c>
      <c r="M214" s="2">
        <f>(H214+L214)/(4180*V_tubes)</f>
        <v>8.2258208322925352E-2</v>
      </c>
    </row>
    <row r="215" spans="2:13" s="2" customFormat="1" x14ac:dyDescent="0.25">
      <c r="B215" s="2">
        <f t="shared" si="6"/>
        <v>3</v>
      </c>
      <c r="C215" s="2">
        <f>C214+pas_calc</f>
        <v>180</v>
      </c>
      <c r="D215" s="2">
        <f t="shared" si="7"/>
        <v>32.115647646754923</v>
      </c>
      <c r="E215" s="2">
        <f t="shared" si="8"/>
        <v>35.143526427848528</v>
      </c>
      <c r="F215" s="2">
        <f>P_sol*E_orientation*T_vitre*S_tubes*abs_tubes</f>
        <v>495.72000000000008</v>
      </c>
      <c r="G215" s="2">
        <f>P_sol*E_orientation*T_vitre*(s_tot-S_tubes)*abs_fond</f>
        <v>184.67999999999995</v>
      </c>
      <c r="H215" s="2">
        <f>(F215*60*pas_calc)</f>
        <v>29743.200000000004</v>
      </c>
      <c r="I215" s="2">
        <f>G215*60*pas_calc</f>
        <v>11080.799999999997</v>
      </c>
      <c r="J215" s="2">
        <f>(E215-t_ext)*((U_vitre*s_tot)+(U_fond*s_tot))*60*pas_calc</f>
        <v>6264.8151891195066</v>
      </c>
      <c r="K215" s="2">
        <f>(I215-J215-L215)/mcp_capteur</f>
        <v>4.5832568951818531E-2</v>
      </c>
      <c r="L215" s="2">
        <f>S_tubes*10*(E215-D215)*60*pas_calc</f>
        <v>4632.6545350732167</v>
      </c>
      <c r="M215" s="2">
        <f>(H215+L215)/(4180*V_tubes)</f>
        <v>8.2125335168625219E-2</v>
      </c>
    </row>
    <row r="216" spans="2:13" s="2" customFormat="1" x14ac:dyDescent="0.25">
      <c r="B216" s="2">
        <f t="shared" si="6"/>
        <v>3.0166666666666666</v>
      </c>
      <c r="C216" s="2">
        <f>C215+pas_calc</f>
        <v>181</v>
      </c>
      <c r="D216" s="2">
        <f t="shared" si="7"/>
        <v>32.197772981923549</v>
      </c>
      <c r="E216" s="2">
        <f t="shared" si="8"/>
        <v>35.189358996800344</v>
      </c>
      <c r="F216" s="2">
        <f>P_sol*E_orientation*T_vitre*S_tubes*abs_tubes</f>
        <v>495.72000000000008</v>
      </c>
      <c r="G216" s="2">
        <f>P_sol*E_orientation*T_vitre*(s_tot-S_tubes)*abs_fond</f>
        <v>184.67999999999995</v>
      </c>
      <c r="H216" s="2">
        <f>(F216*60*pas_calc)</f>
        <v>29743.200000000004</v>
      </c>
      <c r="I216" s="2">
        <f>G216*60*pas_calc</f>
        <v>11080.799999999997</v>
      </c>
      <c r="J216" s="2">
        <f>(E216-t_ext)*((U_vitre*s_tot)+(U_fond*s_tot))*60*pas_calc</f>
        <v>6320.6392581028194</v>
      </c>
      <c r="K216" s="2">
        <f>(I216-J216-L216)/mcp_capteur</f>
        <v>4.575853478392037E-2</v>
      </c>
      <c r="L216" s="2">
        <f>S_tubes*10*(E216-D216)*60*pas_calc</f>
        <v>4577.1266027614965</v>
      </c>
      <c r="M216" s="2">
        <f>(H216+L216)/(4180*V_tubes)</f>
        <v>8.1992676646706342E-2</v>
      </c>
    </row>
    <row r="217" spans="2:13" s="2" customFormat="1" x14ac:dyDescent="0.25">
      <c r="B217" s="2">
        <f t="shared" si="6"/>
        <v>3.0333333333333332</v>
      </c>
      <c r="C217" s="2">
        <f>C216+pas_calc</f>
        <v>182</v>
      </c>
      <c r="D217" s="2">
        <f t="shared" si="7"/>
        <v>32.279765658570255</v>
      </c>
      <c r="E217" s="2">
        <f t="shared" si="8"/>
        <v>35.235117531584265</v>
      </c>
      <c r="F217" s="2">
        <f>P_sol*E_orientation*T_vitre*S_tubes*abs_tubes</f>
        <v>495.72000000000008</v>
      </c>
      <c r="G217" s="2">
        <f>P_sol*E_orientation*T_vitre*(s_tot-S_tubes)*abs_fond</f>
        <v>184.67999999999995</v>
      </c>
      <c r="H217" s="2">
        <f>(F217*60*pas_calc)</f>
        <v>29743.200000000004</v>
      </c>
      <c r="I217" s="2">
        <f>G217*60*pas_calc</f>
        <v>11080.799999999997</v>
      </c>
      <c r="J217" s="2">
        <f>(E217-t_ext)*((U_vitre*s_tot)+(U_fond*s_tot))*60*pas_calc</f>
        <v>6376.3731534696353</v>
      </c>
      <c r="K217" s="2">
        <f>(I217-J217-L217)/mcp_capteur</f>
        <v>4.5684620204731574E-2</v>
      </c>
      <c r="L217" s="2">
        <f>S_tubes*10*(E217-D217)*60*pas_calc</f>
        <v>4521.6883657114358</v>
      </c>
      <c r="M217" s="2">
        <f>(H217+L217)/(4180*V_tubes)</f>
        <v>8.1860232410469289E-2</v>
      </c>
    </row>
    <row r="218" spans="2:13" s="2" customFormat="1" x14ac:dyDescent="0.25">
      <c r="B218" s="2">
        <f t="shared" si="6"/>
        <v>3.05</v>
      </c>
      <c r="C218" s="2">
        <f>C217+pas_calc</f>
        <v>183</v>
      </c>
      <c r="D218" s="2">
        <f t="shared" si="7"/>
        <v>32.361625890980726</v>
      </c>
      <c r="E218" s="2">
        <f t="shared" si="8"/>
        <v>35.280802151788997</v>
      </c>
      <c r="F218" s="2">
        <f>P_sol*E_orientation*T_vitre*S_tubes*abs_tubes</f>
        <v>495.72000000000008</v>
      </c>
      <c r="G218" s="2">
        <f>P_sol*E_orientation*T_vitre*(s_tot-S_tubes)*abs_fond</f>
        <v>184.67999999999995</v>
      </c>
      <c r="H218" s="2">
        <f>(F218*60*pas_calc)</f>
        <v>29743.200000000004</v>
      </c>
      <c r="I218" s="2">
        <f>G218*60*pas_calc</f>
        <v>11080.799999999997</v>
      </c>
      <c r="J218" s="2">
        <f>(E218-t_ext)*((U_vitre*s_tot)+(U_fond*s_tot))*60*pas_calc</f>
        <v>6432.0170208789987</v>
      </c>
      <c r="K218" s="2">
        <f>(I218-J218-L218)/mcp_capteur</f>
        <v>4.5610825021085932E-2</v>
      </c>
      <c r="L218" s="2">
        <f>S_tubes*10*(E218-D218)*60*pas_calc</f>
        <v>4466.3396790366551</v>
      </c>
      <c r="M218" s="2">
        <f>(H218+L218)/(4180*V_tubes)</f>
        <v>8.1728002113774498E-2</v>
      </c>
    </row>
    <row r="219" spans="2:13" s="2" customFormat="1" x14ac:dyDescent="0.25">
      <c r="B219" s="2">
        <f t="shared" si="6"/>
        <v>3.0666666666666669</v>
      </c>
      <c r="C219" s="2">
        <f>C218+pas_calc</f>
        <v>184</v>
      </c>
      <c r="D219" s="2">
        <f t="shared" si="7"/>
        <v>32.443353893094503</v>
      </c>
      <c r="E219" s="2">
        <f t="shared" si="8"/>
        <v>35.326412976810083</v>
      </c>
      <c r="F219" s="2">
        <f>P_sol*E_orientation*T_vitre*S_tubes*abs_tubes</f>
        <v>495.72000000000008</v>
      </c>
      <c r="G219" s="2">
        <f>P_sol*E_orientation*T_vitre*(s_tot-S_tubes)*abs_fond</f>
        <v>184.67999999999995</v>
      </c>
      <c r="H219" s="2">
        <f>(F219*60*pas_calc)</f>
        <v>29743.200000000004</v>
      </c>
      <c r="I219" s="2">
        <f>G219*60*pas_calc</f>
        <v>11080.799999999997</v>
      </c>
      <c r="J219" s="2">
        <f>(E219-t_ext)*((U_vitre*s_tot)+(U_fond*s_tot))*60*pas_calc</f>
        <v>6487.5710057546812</v>
      </c>
      <c r="K219" s="2">
        <f>(I219-J219-L219)/mcp_capteur</f>
        <v>4.5537149040119629E-2</v>
      </c>
      <c r="L219" s="2">
        <f>S_tubes*10*(E219-D219)*60*pas_calc</f>
        <v>4411.0803980848377</v>
      </c>
      <c r="M219" s="2">
        <f>(H219+L219)/(4180*V_tubes)</f>
        <v>8.1595985411041627E-2</v>
      </c>
    </row>
    <row r="220" spans="2:13" s="2" customFormat="1" x14ac:dyDescent="0.25">
      <c r="B220" s="2">
        <f t="shared" si="6"/>
        <v>3.0833333333333335</v>
      </c>
      <c r="C220" s="2">
        <f>C219+pas_calc</f>
        <v>185</v>
      </c>
      <c r="D220" s="2">
        <f t="shared" si="7"/>
        <v>32.524949878505545</v>
      </c>
      <c r="E220" s="2">
        <f t="shared" si="8"/>
        <v>35.371950125850205</v>
      </c>
      <c r="F220" s="2">
        <f>P_sol*E_orientation*T_vitre*S_tubes*abs_tubes</f>
        <v>495.72000000000008</v>
      </c>
      <c r="G220" s="2">
        <f>P_sol*E_orientation*T_vitre*(s_tot-S_tubes)*abs_fond</f>
        <v>184.67999999999995</v>
      </c>
      <c r="H220" s="2">
        <f>(F220*60*pas_calc)</f>
        <v>29743.200000000004</v>
      </c>
      <c r="I220" s="2">
        <f>G220*60*pas_calc</f>
        <v>11080.799999999997</v>
      </c>
      <c r="J220" s="2">
        <f>(E220-t_ext)*((U_vitre*s_tot)+(U_fond*s_tot))*60*pas_calc</f>
        <v>6543.0352532855495</v>
      </c>
      <c r="K220" s="2">
        <f>(I220-J220-L220)/mcp_capteur</f>
        <v>4.5463592069279454E-2</v>
      </c>
      <c r="L220" s="2">
        <f>S_tubes*10*(E220-D220)*60*pas_calc</f>
        <v>4355.9103784373301</v>
      </c>
      <c r="M220" s="2">
        <f>(H220+L220)/(4180*V_tubes)</f>
        <v>8.1464181957248541E-2</v>
      </c>
    </row>
    <row r="221" spans="2:13" s="2" customFormat="1" x14ac:dyDescent="0.25">
      <c r="B221" s="2">
        <f t="shared" si="6"/>
        <v>3.1</v>
      </c>
      <c r="C221" s="2">
        <f>C220+pas_calc</f>
        <v>186</v>
      </c>
      <c r="D221" s="2">
        <f t="shared" si="7"/>
        <v>32.606414060462797</v>
      </c>
      <c r="E221" s="2">
        <f t="shared" si="8"/>
        <v>35.417413717919487</v>
      </c>
      <c r="F221" s="2">
        <f>P_sol*E_orientation*T_vitre*S_tubes*abs_tubes</f>
        <v>495.72000000000008</v>
      </c>
      <c r="G221" s="2">
        <f>P_sol*E_orientation*T_vitre*(s_tot-S_tubes)*abs_fond</f>
        <v>184.67999999999995</v>
      </c>
      <c r="H221" s="2">
        <f>(F221*60*pas_calc)</f>
        <v>29743.200000000004</v>
      </c>
      <c r="I221" s="2">
        <f>G221*60*pas_calc</f>
        <v>11080.799999999997</v>
      </c>
      <c r="J221" s="2">
        <f>(E221-t_ext)*((U_vitre*s_tot)+(U_fond*s_tot))*60*pas_calc</f>
        <v>6598.4099084259351</v>
      </c>
      <c r="K221" s="2">
        <f>(I221-J221-L221)/mcp_capteur</f>
        <v>4.5390153916331201E-2</v>
      </c>
      <c r="L221" s="2">
        <f>S_tubes*10*(E221-D221)*60*pas_calc</f>
        <v>4300.8294759087375</v>
      </c>
      <c r="M221" s="2">
        <f>(H221+L221)/(4180*V_tubes)</f>
        <v>8.1332591407930394E-2</v>
      </c>
    </row>
    <row r="222" spans="2:13" s="2" customFormat="1" x14ac:dyDescent="0.25">
      <c r="B222" s="2">
        <f t="shared" si="6"/>
        <v>3.1166666666666667</v>
      </c>
      <c r="C222" s="2">
        <f>C221+pas_calc</f>
        <v>187</v>
      </c>
      <c r="D222" s="2">
        <f t="shared" si="7"/>
        <v>32.687746651870725</v>
      </c>
      <c r="E222" s="2">
        <f t="shared" si="8"/>
        <v>35.462803871835817</v>
      </c>
      <c r="F222" s="2">
        <f>P_sol*E_orientation*T_vitre*S_tubes*abs_tubes</f>
        <v>495.72000000000008</v>
      </c>
      <c r="G222" s="2">
        <f>P_sol*E_orientation*T_vitre*(s_tot-S_tubes)*abs_fond</f>
        <v>184.67999999999995</v>
      </c>
      <c r="H222" s="2">
        <f>(F222*60*pas_calc)</f>
        <v>29743.200000000004</v>
      </c>
      <c r="I222" s="2">
        <f>G222*60*pas_calc</f>
        <v>11080.799999999997</v>
      </c>
      <c r="J222" s="2">
        <f>(E222-t_ext)*((U_vitre*s_tot)+(U_fond*s_tot))*60*pas_calc</f>
        <v>6653.6951158960246</v>
      </c>
      <c r="K222" s="2">
        <f>(I222-J222-L222)/mcp_capteur</f>
        <v>4.5316834389345556E-2</v>
      </c>
      <c r="L222" s="2">
        <f>S_tubes*10*(E222-D222)*60*pas_calc</f>
        <v>4245.8375465465906</v>
      </c>
      <c r="M222" s="2">
        <f>(H222+L222)/(4180*V_tubes)</f>
        <v>8.1201213419178783E-2</v>
      </c>
    </row>
    <row r="223" spans="2:13" s="2" customFormat="1" x14ac:dyDescent="0.25">
      <c r="B223" s="2">
        <f t="shared" si="6"/>
        <v>3.1333333333333333</v>
      </c>
      <c r="C223" s="2">
        <f>C222+pas_calc</f>
        <v>188</v>
      </c>
      <c r="D223" s="2">
        <f t="shared" si="7"/>
        <v>32.768947865289903</v>
      </c>
      <c r="E223" s="2">
        <f t="shared" si="8"/>
        <v>35.508120706225164</v>
      </c>
      <c r="F223" s="2">
        <f>P_sol*E_orientation*T_vitre*S_tubes*abs_tubes</f>
        <v>495.72000000000008</v>
      </c>
      <c r="G223" s="2">
        <f>P_sol*E_orientation*T_vitre*(s_tot-S_tubes)*abs_fond</f>
        <v>184.67999999999995</v>
      </c>
      <c r="H223" s="2">
        <f>(F223*60*pas_calc)</f>
        <v>29743.200000000004</v>
      </c>
      <c r="I223" s="2">
        <f>G223*60*pas_calc</f>
        <v>11080.799999999997</v>
      </c>
      <c r="J223" s="2">
        <f>(E223-t_ext)*((U_vitre*s_tot)+(U_fond*s_tot))*60*pas_calc</f>
        <v>6708.8910201822491</v>
      </c>
      <c r="K223" s="2">
        <f>(I223-J223-L223)/mcp_capteur</f>
        <v>4.5243633296699726E-2</v>
      </c>
      <c r="L223" s="2">
        <f>S_tubes*10*(E223-D223)*60*pas_calc</f>
        <v>4190.9344466309494</v>
      </c>
      <c r="M223" s="2">
        <f>(H223+L223)/(4180*V_tubes)</f>
        <v>8.1070047647640864E-2</v>
      </c>
    </row>
    <row r="224" spans="2:13" s="2" customFormat="1" x14ac:dyDescent="0.25">
      <c r="B224" s="2">
        <f t="shared" si="6"/>
        <v>3.15</v>
      </c>
      <c r="C224" s="2">
        <f>C223+pas_calc</f>
        <v>189</v>
      </c>
      <c r="D224" s="2">
        <f t="shared" si="7"/>
        <v>32.850017912937545</v>
      </c>
      <c r="E224" s="2">
        <f t="shared" si="8"/>
        <v>35.553364339521863</v>
      </c>
      <c r="F224" s="2">
        <f>P_sol*E_orientation*T_vitre*S_tubes*abs_tubes</f>
        <v>495.72000000000008</v>
      </c>
      <c r="G224" s="2">
        <f>P_sol*E_orientation*T_vitre*(s_tot-S_tubes)*abs_fond</f>
        <v>184.67999999999995</v>
      </c>
      <c r="H224" s="2">
        <f>(F224*60*pas_calc)</f>
        <v>29743.200000000004</v>
      </c>
      <c r="I224" s="2">
        <f>G224*60*pas_calc</f>
        <v>11080.799999999997</v>
      </c>
      <c r="J224" s="2">
        <f>(E224-t_ext)*((U_vitre*s_tot)+(U_fond*s_tot))*60*pas_calc</f>
        <v>6763.9977655376297</v>
      </c>
      <c r="K224" s="2">
        <f>(I224-J224-L224)/mcp_capteur</f>
        <v>4.5170550447090133E-2</v>
      </c>
      <c r="L224" s="2">
        <f>S_tubes*10*(E224-D224)*60*pas_calc</f>
        <v>4136.1200326740072</v>
      </c>
      <c r="M224" s="2">
        <f>(H224+L224)/(4180*V_tubes)</f>
        <v>8.0939093750518318E-2</v>
      </c>
    </row>
    <row r="225" spans="2:13" s="2" customFormat="1" x14ac:dyDescent="0.25">
      <c r="B225" s="2">
        <f t="shared" si="6"/>
        <v>3.1666666666666665</v>
      </c>
      <c r="C225" s="2">
        <f>C224+pas_calc</f>
        <v>190</v>
      </c>
      <c r="D225" s="2">
        <f t="shared" si="7"/>
        <v>32.930957006688061</v>
      </c>
      <c r="E225" s="2">
        <f t="shared" si="8"/>
        <v>35.598534889968953</v>
      </c>
      <c r="F225" s="2">
        <f>P_sol*E_orientation*T_vitre*S_tubes*abs_tubes</f>
        <v>495.72000000000008</v>
      </c>
      <c r="G225" s="2">
        <f>P_sol*E_orientation*T_vitre*(s_tot-S_tubes)*abs_fond</f>
        <v>184.67999999999995</v>
      </c>
      <c r="H225" s="2">
        <f>(F225*60*pas_calc)</f>
        <v>29743.200000000004</v>
      </c>
      <c r="I225" s="2">
        <f>G225*60*pas_calc</f>
        <v>11080.799999999997</v>
      </c>
      <c r="J225" s="2">
        <f>(E225-t_ext)*((U_vitre*s_tot)+(U_fond*s_tot))*60*pas_calc</f>
        <v>6819.0154959821848</v>
      </c>
      <c r="K225" s="2">
        <f>(I225-J225-L225)/mcp_capteur</f>
        <v>4.5097585649511981E-2</v>
      </c>
      <c r="L225" s="2">
        <f>S_tubes*10*(E225-D225)*60*pas_calc</f>
        <v>4081.3941614197647</v>
      </c>
      <c r="M225" s="2">
        <f>(H225+L225)/(4180*V_tubes)</f>
        <v>8.0808351385566649E-2</v>
      </c>
    </row>
    <row r="226" spans="2:13" s="2" customFormat="1" x14ac:dyDescent="0.25">
      <c r="B226" s="2">
        <f t="shared" si="6"/>
        <v>3.1833333333333331</v>
      </c>
      <c r="C226" s="2">
        <f>C225+pas_calc</f>
        <v>191</v>
      </c>
      <c r="D226" s="2">
        <f t="shared" si="7"/>
        <v>33.011765358073625</v>
      </c>
      <c r="E226" s="2">
        <f t="shared" si="8"/>
        <v>35.643632475618467</v>
      </c>
      <c r="F226" s="2">
        <f>P_sol*E_orientation*T_vitre*S_tubes*abs_tubes</f>
        <v>495.72000000000008</v>
      </c>
      <c r="G226" s="2">
        <f>P_sol*E_orientation*T_vitre*(s_tot-S_tubes)*abs_fond</f>
        <v>184.67999999999995</v>
      </c>
      <c r="H226" s="2">
        <f>(F226*60*pas_calc)</f>
        <v>29743.200000000004</v>
      </c>
      <c r="I226" s="2">
        <f>G226*60*pas_calc</f>
        <v>11080.799999999997</v>
      </c>
      <c r="J226" s="2">
        <f>(E226-t_ext)*((U_vitre*s_tot)+(U_fond*s_tot))*60*pas_calc</f>
        <v>6873.9443553032934</v>
      </c>
      <c r="K226" s="2">
        <f>(I226-J226-L226)/mcp_capteur</f>
        <v>4.5024738713273449E-2</v>
      </c>
      <c r="L226" s="2">
        <f>S_tubes*10*(E226-D226)*60*pas_calc</f>
        <v>4026.7566898436103</v>
      </c>
      <c r="M226" s="2">
        <f>(H226+L226)/(4180*V_tubes)</f>
        <v>8.0677820211094195E-2</v>
      </c>
    </row>
    <row r="227" spans="2:13" s="2" customFormat="1" x14ac:dyDescent="0.25">
      <c r="B227" s="2">
        <f t="shared" si="6"/>
        <v>3.2</v>
      </c>
      <c r="C227" s="2">
        <f>C226+pas_calc</f>
        <v>192</v>
      </c>
      <c r="D227" s="2">
        <f t="shared" si="7"/>
        <v>33.092443178284718</v>
      </c>
      <c r="E227" s="2">
        <f t="shared" si="8"/>
        <v>35.688657214331741</v>
      </c>
      <c r="F227" s="2">
        <f>P_sol*E_orientation*T_vitre*S_tubes*abs_tubes</f>
        <v>495.72000000000008</v>
      </c>
      <c r="G227" s="2">
        <f>P_sol*E_orientation*T_vitre*(s_tot-S_tubes)*abs_fond</f>
        <v>184.67999999999995</v>
      </c>
      <c r="H227" s="2">
        <f>(F227*60*pas_calc)</f>
        <v>29743.200000000004</v>
      </c>
      <c r="I227" s="2">
        <f>G227*60*pas_calc</f>
        <v>11080.799999999997</v>
      </c>
      <c r="J227" s="2">
        <f>(E227-t_ext)*((U_vitre*s_tot)+(U_fond*s_tot))*60*pas_calc</f>
        <v>6928.7844870560602</v>
      </c>
      <c r="K227" s="2">
        <f>(I227-J227-L227)/mcp_capteur</f>
        <v>4.4952009447997855E-2</v>
      </c>
      <c r="L227" s="2">
        <f>S_tubes*10*(E227-D227)*60*pas_calc</f>
        <v>3972.2074751519458</v>
      </c>
      <c r="M227" s="2">
        <f>(H227+L227)/(4180*V_tubes)</f>
        <v>8.0547499885961105E-2</v>
      </c>
    </row>
    <row r="228" spans="2:13" s="2" customFormat="1" x14ac:dyDescent="0.25">
      <c r="B228" s="2">
        <f t="shared" ref="B228:B291" si="9">C228/60</f>
        <v>3.2166666666666668</v>
      </c>
      <c r="C228" s="2">
        <f>C227+pas_calc</f>
        <v>193</v>
      </c>
      <c r="D228" s="2">
        <f t="shared" si="7"/>
        <v>33.172990678170677</v>
      </c>
      <c r="E228" s="2">
        <f t="shared" si="8"/>
        <v>35.733609223779737</v>
      </c>
      <c r="F228" s="2">
        <f>P_sol*E_orientation*T_vitre*S_tubes*abs_tubes</f>
        <v>495.72000000000008</v>
      </c>
      <c r="G228" s="2">
        <f>P_sol*E_orientation*T_vitre*(s_tot-S_tubes)*abs_fond</f>
        <v>184.67999999999995</v>
      </c>
      <c r="H228" s="2">
        <f>(F228*60*pas_calc)</f>
        <v>29743.200000000004</v>
      </c>
      <c r="I228" s="2">
        <f>G228*60*pas_calc</f>
        <v>11080.799999999997</v>
      </c>
      <c r="J228" s="2">
        <f>(E228-t_ext)*((U_vitre*s_tot)+(U_fond*s_tot))*60*pas_calc</f>
        <v>6983.5360345637209</v>
      </c>
      <c r="K228" s="2">
        <f>(I228-J228-L228)/mcp_capteur</f>
        <v>4.487939766360341E-2</v>
      </c>
      <c r="L228" s="2">
        <f>S_tubes*10*(E228-D228)*60*pas_calc</f>
        <v>3917.7463747818629</v>
      </c>
      <c r="M228" s="2">
        <f>(H228+L228)/(4180*V_tubes)</f>
        <v>8.0417390069578737E-2</v>
      </c>
    </row>
    <row r="229" spans="2:13" s="2" customFormat="1" x14ac:dyDescent="0.25">
      <c r="B229" s="2">
        <f t="shared" si="9"/>
        <v>3.2333333333333334</v>
      </c>
      <c r="C229" s="2">
        <f>C228+pas_calc</f>
        <v>194</v>
      </c>
      <c r="D229" s="2">
        <f t="shared" ref="D229:D292" si="10">D228+M228</f>
        <v>33.253408068240255</v>
      </c>
      <c r="E229" s="2">
        <f t="shared" ref="E229:E292" si="11">E228+K228</f>
        <v>35.778488621443344</v>
      </c>
      <c r="F229" s="2">
        <f>P_sol*E_orientation*T_vitre*S_tubes*abs_tubes</f>
        <v>495.72000000000008</v>
      </c>
      <c r="G229" s="2">
        <f>P_sol*E_orientation*T_vitre*(s_tot-S_tubes)*abs_fond</f>
        <v>184.67999999999995</v>
      </c>
      <c r="H229" s="2">
        <f>(F229*60*pas_calc)</f>
        <v>29743.200000000004</v>
      </c>
      <c r="I229" s="2">
        <f>G229*60*pas_calc</f>
        <v>11080.799999999997</v>
      </c>
      <c r="J229" s="2">
        <f>(E229-t_ext)*((U_vitre*s_tot)+(U_fond*s_tot))*60*pas_calc</f>
        <v>7038.1991409179936</v>
      </c>
      <c r="K229" s="2">
        <f>(I229-J229-L229)/mcp_capteur</f>
        <v>4.4806903170319171E-2</v>
      </c>
      <c r="L229" s="2">
        <f>S_tubes*10*(E229-D229)*60*pas_calc</f>
        <v>3863.3732464007271</v>
      </c>
      <c r="M229" s="2">
        <f>(H229+L229)/(4180*V_tubes)</f>
        <v>8.0287490421908553E-2</v>
      </c>
    </row>
    <row r="230" spans="2:13" s="2" customFormat="1" x14ac:dyDescent="0.25">
      <c r="B230" s="2">
        <f t="shared" si="9"/>
        <v>3.25</v>
      </c>
      <c r="C230" s="2">
        <f>C229+pas_calc</f>
        <v>195</v>
      </c>
      <c r="D230" s="2">
        <f t="shared" si="10"/>
        <v>33.333695558662164</v>
      </c>
      <c r="E230" s="2">
        <f t="shared" si="11"/>
        <v>35.823295524613663</v>
      </c>
      <c r="F230" s="2">
        <f>P_sol*E_orientation*T_vitre*S_tubes*abs_tubes</f>
        <v>495.72000000000008</v>
      </c>
      <c r="G230" s="2">
        <f>P_sol*E_orientation*T_vitre*(s_tot-S_tubes)*abs_fond</f>
        <v>184.67999999999995</v>
      </c>
      <c r="H230" s="2">
        <f>(F230*60*pas_calc)</f>
        <v>29743.200000000004</v>
      </c>
      <c r="I230" s="2">
        <f>G230*60*pas_calc</f>
        <v>11080.799999999997</v>
      </c>
      <c r="J230" s="2">
        <f>(E230-t_ext)*((U_vitre*s_tot)+(U_fond*s_tot))*60*pas_calc</f>
        <v>7092.7739489794412</v>
      </c>
      <c r="K230" s="2">
        <f>(I230-J230-L230)/mcp_capteur</f>
        <v>4.4734525778690797E-2</v>
      </c>
      <c r="L230" s="2">
        <f>S_tubes*10*(E230-D230)*60*pas_calc</f>
        <v>3809.087947905793</v>
      </c>
      <c r="M230" s="2">
        <f>(H230+L230)/(4180*V_tubes)</f>
        <v>8.0157800603461227E-2</v>
      </c>
    </row>
    <row r="231" spans="2:13" s="2" customFormat="1" x14ac:dyDescent="0.25">
      <c r="B231" s="2">
        <f t="shared" si="9"/>
        <v>3.2666666666666666</v>
      </c>
      <c r="C231" s="2">
        <f>C230+pas_calc</f>
        <v>196</v>
      </c>
      <c r="D231" s="2">
        <f t="shared" si="10"/>
        <v>33.413853359265623</v>
      </c>
      <c r="E231" s="2">
        <f t="shared" si="11"/>
        <v>35.868030050392356</v>
      </c>
      <c r="F231" s="2">
        <f>P_sol*E_orientation*T_vitre*S_tubes*abs_tubes</f>
        <v>495.72000000000008</v>
      </c>
      <c r="G231" s="2">
        <f>P_sol*E_orientation*T_vitre*(s_tot-S_tubes)*abs_fond</f>
        <v>184.67999999999995</v>
      </c>
      <c r="H231" s="2">
        <f>(F231*60*pas_calc)</f>
        <v>29743.200000000004</v>
      </c>
      <c r="I231" s="2">
        <f>G231*60*pas_calc</f>
        <v>11080.799999999997</v>
      </c>
      <c r="J231" s="2">
        <f>(E231-t_ext)*((U_vitre*s_tot)+(U_fond*s_tot))*60*pas_calc</f>
        <v>7147.2606013778905</v>
      </c>
      <c r="K231" s="2">
        <f>(I231-J231-L231)/mcp_capteur</f>
        <v>4.4662265299551224E-2</v>
      </c>
      <c r="L231" s="2">
        <f>S_tubes*10*(E231-D231)*60*pas_calc</f>
        <v>3754.8903374239021</v>
      </c>
      <c r="M231" s="2">
        <f>(H231+L231)/(4180*V_tubes)</f>
        <v>8.0028320275295925E-2</v>
      </c>
    </row>
    <row r="232" spans="2:13" s="2" customFormat="1" x14ac:dyDescent="0.25">
      <c r="B232" s="2">
        <f t="shared" si="9"/>
        <v>3.2833333333333332</v>
      </c>
      <c r="C232" s="2">
        <f>C231+pas_calc</f>
        <v>197</v>
      </c>
      <c r="D232" s="2">
        <f t="shared" si="10"/>
        <v>33.49388167954092</v>
      </c>
      <c r="E232" s="2">
        <f t="shared" si="11"/>
        <v>35.912692315691906</v>
      </c>
      <c r="F232" s="2">
        <f>P_sol*E_orientation*T_vitre*S_tubes*abs_tubes</f>
        <v>495.72000000000008</v>
      </c>
      <c r="G232" s="2">
        <f>P_sol*E_orientation*T_vitre*(s_tot-S_tubes)*abs_fond</f>
        <v>184.67999999999995</v>
      </c>
      <c r="H232" s="2">
        <f>(F232*60*pas_calc)</f>
        <v>29743.200000000004</v>
      </c>
      <c r="I232" s="2">
        <f>G232*60*pas_calc</f>
        <v>11080.799999999997</v>
      </c>
      <c r="J232" s="2">
        <f>(E232-t_ext)*((U_vitre*s_tot)+(U_fond*s_tot))*60*pas_calc</f>
        <v>7201.6592405127421</v>
      </c>
      <c r="K232" s="2">
        <f>(I232-J232-L232)/mcp_capteur</f>
        <v>4.4590121544061279E-2</v>
      </c>
      <c r="L232" s="2">
        <f>S_tubes*10*(E232-D232)*60*pas_calc</f>
        <v>3700.7802733110102</v>
      </c>
      <c r="M232" s="2">
        <f>(H232+L232)/(4180*V_tubes)</f>
        <v>7.9899049099019182E-2</v>
      </c>
    </row>
    <row r="233" spans="2:13" s="2" customFormat="1" x14ac:dyDescent="0.25">
      <c r="B233" s="2">
        <f t="shared" si="9"/>
        <v>3.3</v>
      </c>
      <c r="C233" s="2">
        <f>C232+pas_calc</f>
        <v>198</v>
      </c>
      <c r="D233" s="2">
        <f t="shared" si="10"/>
        <v>33.573780728639939</v>
      </c>
      <c r="E233" s="2">
        <f t="shared" si="11"/>
        <v>35.957282437235968</v>
      </c>
      <c r="F233" s="2">
        <f>P_sol*E_orientation*T_vitre*S_tubes*abs_tubes</f>
        <v>495.72000000000008</v>
      </c>
      <c r="G233" s="2">
        <f>P_sol*E_orientation*T_vitre*(s_tot-S_tubes)*abs_fond</f>
        <v>184.67999999999995</v>
      </c>
      <c r="H233" s="2">
        <f>(F233*60*pas_calc)</f>
        <v>29743.200000000004</v>
      </c>
      <c r="I233" s="2">
        <f>G233*60*pas_calc</f>
        <v>11080.799999999997</v>
      </c>
      <c r="J233" s="2">
        <f>(E233-t_ext)*((U_vitre*s_tot)+(U_fond*s_tot))*60*pas_calc</f>
        <v>7255.9700085534087</v>
      </c>
      <c r="K233" s="2">
        <f>(I233-J233-L233)/mcp_capteur</f>
        <v>4.4518094323666102E-2</v>
      </c>
      <c r="L233" s="2">
        <f>S_tubes*10*(E233-D233)*60*pas_calc</f>
        <v>3646.7576141519244</v>
      </c>
      <c r="M233" s="2">
        <f>(H233+L233)/(4180*V_tubes)</f>
        <v>7.9769986736784274E-2</v>
      </c>
    </row>
    <row r="234" spans="2:13" s="2" customFormat="1" x14ac:dyDescent="0.25">
      <c r="B234" s="2">
        <f t="shared" si="9"/>
        <v>3.3166666666666669</v>
      </c>
      <c r="C234" s="2">
        <f>C233+pas_calc</f>
        <v>199</v>
      </c>
      <c r="D234" s="2">
        <f t="shared" si="10"/>
        <v>33.653550715376724</v>
      </c>
      <c r="E234" s="2">
        <f t="shared" si="11"/>
        <v>36.001800531559631</v>
      </c>
      <c r="F234" s="2">
        <f>P_sol*E_orientation*T_vitre*S_tubes*abs_tubes</f>
        <v>495.72000000000008</v>
      </c>
      <c r="G234" s="2">
        <f>P_sol*E_orientation*T_vitre*(s_tot-S_tubes)*abs_fond</f>
        <v>184.67999999999995</v>
      </c>
      <c r="H234" s="2">
        <f>(F234*60*pas_calc)</f>
        <v>29743.200000000004</v>
      </c>
      <c r="I234" s="2">
        <f>G234*60*pas_calc</f>
        <v>11080.799999999997</v>
      </c>
      <c r="J234" s="2">
        <f>(E234-t_ext)*((U_vitre*s_tot)+(U_fond*s_tot))*60*pas_calc</f>
        <v>7310.1930474396313</v>
      </c>
      <c r="K234" s="2">
        <f>(I234-J234-L234)/mcp_capteur</f>
        <v>4.4446183450129413E-2</v>
      </c>
      <c r="L234" s="2">
        <f>S_tubes*10*(E234-D234)*60*pas_calc</f>
        <v>3592.8222187598485</v>
      </c>
      <c r="M234" s="2">
        <f>(H234+L234)/(4180*V_tubes)</f>
        <v>7.9641132851290111E-2</v>
      </c>
    </row>
    <row r="235" spans="2:13" s="2" customFormat="1" x14ac:dyDescent="0.25">
      <c r="B235" s="2">
        <f t="shared" si="9"/>
        <v>3.3333333333333335</v>
      </c>
      <c r="C235" s="2">
        <f>C234+pas_calc</f>
        <v>200</v>
      </c>
      <c r="D235" s="2">
        <f t="shared" si="10"/>
        <v>33.733191848228017</v>
      </c>
      <c r="E235" s="2">
        <f t="shared" si="11"/>
        <v>36.046246715009758</v>
      </c>
      <c r="F235" s="2">
        <f>P_sol*E_orientation*T_vitre*S_tubes*abs_tubes</f>
        <v>495.72000000000008</v>
      </c>
      <c r="G235" s="2">
        <f>P_sol*E_orientation*T_vitre*(s_tot-S_tubes)*abs_fond</f>
        <v>184.67999999999995</v>
      </c>
      <c r="H235" s="2">
        <f>(F235*60*pas_calc)</f>
        <v>29743.200000000004</v>
      </c>
      <c r="I235" s="2">
        <f>G235*60*pas_calc</f>
        <v>11080.799999999997</v>
      </c>
      <c r="J235" s="2">
        <f>(E235-t_ext)*((U_vitre*s_tot)+(U_fond*s_tot))*60*pas_calc</f>
        <v>7364.328498881885</v>
      </c>
      <c r="K235" s="2">
        <f>(I235-J235-L235)/mcp_capteur</f>
        <v>4.4374388735512187E-2</v>
      </c>
      <c r="L235" s="2">
        <f>S_tubes*10*(E235-D235)*60*pas_calc</f>
        <v>3538.9739461760637</v>
      </c>
      <c r="M235" s="2">
        <f>(H235+L235)/(4180*V_tubes)</f>
        <v>7.9512487105780488E-2</v>
      </c>
    </row>
    <row r="236" spans="2:13" s="2" customFormat="1" x14ac:dyDescent="0.25">
      <c r="B236" s="2">
        <f t="shared" si="9"/>
        <v>3.35</v>
      </c>
      <c r="C236" s="2">
        <f>C235+pas_calc</f>
        <v>201</v>
      </c>
      <c r="D236" s="2">
        <f t="shared" si="10"/>
        <v>33.812704335333798</v>
      </c>
      <c r="E236" s="2">
        <f t="shared" si="11"/>
        <v>36.090621103745271</v>
      </c>
      <c r="F236" s="2">
        <f>P_sol*E_orientation*T_vitre*S_tubes*abs_tubes</f>
        <v>495.72000000000008</v>
      </c>
      <c r="G236" s="2">
        <f>P_sol*E_orientation*T_vitre*(s_tot-S_tubes)*abs_fond</f>
        <v>184.67999999999995</v>
      </c>
      <c r="H236" s="2">
        <f>(F236*60*pas_calc)</f>
        <v>29743.200000000004</v>
      </c>
      <c r="I236" s="2">
        <f>G236*60*pas_calc</f>
        <v>11080.799999999997</v>
      </c>
      <c r="J236" s="2">
        <f>(E236-t_ext)*((U_vitre*s_tot)+(U_fond*s_tot))*60*pas_calc</f>
        <v>7418.3765043617395</v>
      </c>
      <c r="K236" s="2">
        <f>(I236-J236-L236)/mcp_capteur</f>
        <v>4.4302709992176122E-2</v>
      </c>
      <c r="L236" s="2">
        <f>S_tubes*10*(E236-D236)*60*pas_calc</f>
        <v>3485.2126556695534</v>
      </c>
      <c r="M236" s="2">
        <f>(H236+L236)/(4180*V_tubes)</f>
        <v>7.9384049164043194E-2</v>
      </c>
    </row>
    <row r="237" spans="2:13" s="2" customFormat="1" x14ac:dyDescent="0.25">
      <c r="B237" s="2">
        <f t="shared" si="9"/>
        <v>3.3666666666666667</v>
      </c>
      <c r="C237" s="2">
        <f>C236+pas_calc</f>
        <v>202</v>
      </c>
      <c r="D237" s="2">
        <f t="shared" si="10"/>
        <v>33.892088384497839</v>
      </c>
      <c r="E237" s="2">
        <f t="shared" si="11"/>
        <v>36.134923813737444</v>
      </c>
      <c r="F237" s="2">
        <f>P_sol*E_orientation*T_vitre*S_tubes*abs_tubes</f>
        <v>495.72000000000008</v>
      </c>
      <c r="G237" s="2">
        <f>P_sol*E_orientation*T_vitre*(s_tot-S_tubes)*abs_fond</f>
        <v>184.67999999999995</v>
      </c>
      <c r="H237" s="2">
        <f>(F237*60*pas_calc)</f>
        <v>29743.200000000004</v>
      </c>
      <c r="I237" s="2">
        <f>G237*60*pas_calc</f>
        <v>11080.799999999997</v>
      </c>
      <c r="J237" s="2">
        <f>(E237-t_ext)*((U_vitre*s_tot)+(U_fond*s_tot))*60*pas_calc</f>
        <v>7472.3372051322076</v>
      </c>
      <c r="K237" s="2">
        <f>(I237-J237-L237)/mcp_capteur</f>
        <v>4.4231147032798387E-2</v>
      </c>
      <c r="L237" s="2">
        <f>S_tubes*10*(E237-D237)*60*pas_calc</f>
        <v>3431.5382067365963</v>
      </c>
      <c r="M237" s="2">
        <f>(H237+L237)/(4180*V_tubes)</f>
        <v>7.9255818690409069E-2</v>
      </c>
    </row>
    <row r="238" spans="2:13" s="2" customFormat="1" x14ac:dyDescent="0.25">
      <c r="B238" s="2">
        <f t="shared" si="9"/>
        <v>3.3833333333333333</v>
      </c>
      <c r="C238" s="2">
        <f>C237+pas_calc</f>
        <v>203</v>
      </c>
      <c r="D238" s="2">
        <f t="shared" si="10"/>
        <v>33.971344203188245</v>
      </c>
      <c r="E238" s="2">
        <f t="shared" si="11"/>
        <v>36.179154960770241</v>
      </c>
      <c r="F238" s="2">
        <f>P_sol*E_orientation*T_vitre*S_tubes*abs_tubes</f>
        <v>495.72000000000008</v>
      </c>
      <c r="G238" s="2">
        <f>P_sol*E_orientation*T_vitre*(s_tot-S_tubes)*abs_fond</f>
        <v>184.67999999999995</v>
      </c>
      <c r="H238" s="2">
        <f>(F238*60*pas_calc)</f>
        <v>29743.200000000004</v>
      </c>
      <c r="I238" s="2">
        <f>G238*60*pas_calc</f>
        <v>11080.799999999997</v>
      </c>
      <c r="J238" s="2">
        <f>(E238-t_ext)*((U_vitre*s_tot)+(U_fond*s_tot))*60*pas_calc</f>
        <v>7526.2107422181534</v>
      </c>
      <c r="K238" s="2">
        <f>(I238-J238-L238)/mcp_capteur</f>
        <v>4.4159699670347552E-2</v>
      </c>
      <c r="L238" s="2">
        <f>S_tubes*10*(E238-D238)*60*pas_calc</f>
        <v>3377.9504591004538</v>
      </c>
      <c r="M238" s="2">
        <f>(H238+L238)/(4180*V_tubes)</f>
        <v>7.9127795349751173E-2</v>
      </c>
    </row>
    <row r="239" spans="2:13" s="2" customFormat="1" x14ac:dyDescent="0.25">
      <c r="B239" s="2">
        <f t="shared" si="9"/>
        <v>3.4</v>
      </c>
      <c r="C239" s="2">
        <f>C238+pas_calc</f>
        <v>204</v>
      </c>
      <c r="D239" s="2">
        <f t="shared" si="10"/>
        <v>34.050471998537994</v>
      </c>
      <c r="E239" s="2">
        <f t="shared" si="11"/>
        <v>36.223314660440586</v>
      </c>
      <c r="F239" s="2">
        <f>P_sol*E_orientation*T_vitre*S_tubes*abs_tubes</f>
        <v>495.72000000000008</v>
      </c>
      <c r="G239" s="2">
        <f>P_sol*E_orientation*T_vitre*(s_tot-S_tubes)*abs_fond</f>
        <v>184.67999999999995</v>
      </c>
      <c r="H239" s="2">
        <f>(F239*60*pas_calc)</f>
        <v>29743.200000000004</v>
      </c>
      <c r="I239" s="2">
        <f>G239*60*pas_calc</f>
        <v>11080.799999999997</v>
      </c>
      <c r="J239" s="2">
        <f>(E239-t_ext)*((U_vitre*s_tot)+(U_fond*s_tot))*60*pas_calc</f>
        <v>7579.9972564166337</v>
      </c>
      <c r="K239" s="2">
        <f>(I239-J239-L239)/mcp_capteur</f>
        <v>4.4088367718099222E-2</v>
      </c>
      <c r="L239" s="2">
        <f>S_tubes*10*(E239-D239)*60*pas_calc</f>
        <v>3324.4492727109669</v>
      </c>
      <c r="M239" s="2">
        <f>(H239+L239)/(4180*V_tubes)</f>
        <v>7.8999978807483912E-2</v>
      </c>
    </row>
    <row r="240" spans="2:13" s="2" customFormat="1" x14ac:dyDescent="0.25">
      <c r="B240" s="2">
        <f t="shared" si="9"/>
        <v>3.4166666666666665</v>
      </c>
      <c r="C240" s="2">
        <f>C239+pas_calc</f>
        <v>205</v>
      </c>
      <c r="D240" s="2">
        <f t="shared" si="10"/>
        <v>34.129471977345474</v>
      </c>
      <c r="E240" s="2">
        <f t="shared" si="11"/>
        <v>36.267403028158682</v>
      </c>
      <c r="F240" s="2">
        <f>P_sol*E_orientation*T_vitre*S_tubes*abs_tubes</f>
        <v>495.72000000000008</v>
      </c>
      <c r="G240" s="2">
        <f>P_sol*E_orientation*T_vitre*(s_tot-S_tubes)*abs_fond</f>
        <v>184.67999999999995</v>
      </c>
      <c r="H240" s="2">
        <f>(F240*60*pas_calc)</f>
        <v>29743.200000000004</v>
      </c>
      <c r="I240" s="2">
        <f>G240*60*pas_calc</f>
        <v>11080.799999999997</v>
      </c>
      <c r="J240" s="2">
        <f>(E240-t_ext)*((U_vitre*s_tot)+(U_fond*s_tot))*60*pas_calc</f>
        <v>7633.6968882972751</v>
      </c>
      <c r="K240" s="2">
        <f>(I240-J240-L240)/mcp_capteur</f>
        <v>4.4017150989628474E-2</v>
      </c>
      <c r="L240" s="2">
        <f>S_tubes*10*(E240-D240)*60*pas_calc</f>
        <v>3271.0345077442084</v>
      </c>
      <c r="M240" s="2">
        <f>(H240+L240)/(4180*V_tubes)</f>
        <v>7.8872368729562145E-2</v>
      </c>
    </row>
    <row r="241" spans="2:13" s="2" customFormat="1" x14ac:dyDescent="0.25">
      <c r="B241" s="2">
        <f t="shared" si="9"/>
        <v>3.4333333333333331</v>
      </c>
      <c r="C241" s="2">
        <f>C240+pas_calc</f>
        <v>206</v>
      </c>
      <c r="D241" s="2">
        <f t="shared" si="10"/>
        <v>34.208344346075037</v>
      </c>
      <c r="E241" s="2">
        <f t="shared" si="11"/>
        <v>36.311420179148314</v>
      </c>
      <c r="F241" s="2">
        <f>P_sol*E_orientation*T_vitre*S_tubes*abs_tubes</f>
        <v>495.72000000000008</v>
      </c>
      <c r="G241" s="2">
        <f>P_sol*E_orientation*T_vitre*(s_tot-S_tubes)*abs_fond</f>
        <v>184.67999999999995</v>
      </c>
      <c r="H241" s="2">
        <f>(F241*60*pas_calc)</f>
        <v>29743.200000000004</v>
      </c>
      <c r="I241" s="2">
        <f>G241*60*pas_calc</f>
        <v>11080.799999999997</v>
      </c>
      <c r="J241" s="2">
        <f>(E241-t_ext)*((U_vitre*s_tot)+(U_fond*s_tot))*60*pas_calc</f>
        <v>7687.3097782026462</v>
      </c>
      <c r="K241" s="2">
        <f>(I241-J241-L241)/mcp_capteur</f>
        <v>4.3946049298809388E-2</v>
      </c>
      <c r="L241" s="2">
        <f>S_tubes*10*(E241-D241)*60*pas_calc</f>
        <v>3217.7060246021138</v>
      </c>
      <c r="M241" s="2">
        <f>(H241+L241)/(4180*V_tubes)</f>
        <v>7.8744964782480317E-2</v>
      </c>
    </row>
    <row r="242" spans="2:13" s="2" customFormat="1" x14ac:dyDescent="0.25">
      <c r="B242" s="2">
        <f t="shared" si="9"/>
        <v>3.45</v>
      </c>
      <c r="C242" s="2">
        <f>C241+pas_calc</f>
        <v>207</v>
      </c>
      <c r="D242" s="2">
        <f t="shared" si="10"/>
        <v>34.287089310857517</v>
      </c>
      <c r="E242" s="2">
        <f t="shared" si="11"/>
        <v>36.355366228447124</v>
      </c>
      <c r="F242" s="2">
        <f>P_sol*E_orientation*T_vitre*S_tubes*abs_tubes</f>
        <v>495.72000000000008</v>
      </c>
      <c r="G242" s="2">
        <f>P_sol*E_orientation*T_vitre*(s_tot-S_tubes)*abs_fond</f>
        <v>184.67999999999995</v>
      </c>
      <c r="H242" s="2">
        <f>(F242*60*pas_calc)</f>
        <v>29743.200000000004</v>
      </c>
      <c r="I242" s="2">
        <f>G242*60*pas_calc</f>
        <v>11080.799999999997</v>
      </c>
      <c r="J242" s="2">
        <f>(E242-t_ext)*((U_vitre*s_tot)+(U_fond*s_tot))*60*pas_calc</f>
        <v>7740.8360662485975</v>
      </c>
      <c r="K242" s="2">
        <f>(I242-J242-L242)/mcp_capteur</f>
        <v>4.3875062459825129E-2</v>
      </c>
      <c r="L242" s="2">
        <f>S_tubes*10*(E242-D242)*60*pas_calc</f>
        <v>3164.4636839120994</v>
      </c>
      <c r="M242" s="2">
        <f>(H242+L242)/(4180*V_tubes)</f>
        <v>7.8617766633271594E-2</v>
      </c>
    </row>
    <row r="243" spans="2:13" s="2" customFormat="1" x14ac:dyDescent="0.25">
      <c r="B243" s="2">
        <f t="shared" si="9"/>
        <v>3.4666666666666668</v>
      </c>
      <c r="C243" s="2">
        <f>C242+pas_calc</f>
        <v>208</v>
      </c>
      <c r="D243" s="2">
        <f t="shared" si="10"/>
        <v>34.365707077490789</v>
      </c>
      <c r="E243" s="2">
        <f t="shared" si="11"/>
        <v>36.39924129090695</v>
      </c>
      <c r="F243" s="2">
        <f>P_sol*E_orientation*T_vitre*S_tubes*abs_tubes</f>
        <v>495.72000000000008</v>
      </c>
      <c r="G243" s="2">
        <f>P_sol*E_orientation*T_vitre*(s_tot-S_tubes)*abs_fond</f>
        <v>184.67999999999995</v>
      </c>
      <c r="H243" s="2">
        <f>(F243*60*pas_calc)</f>
        <v>29743.200000000004</v>
      </c>
      <c r="I243" s="2">
        <f>G243*60*pas_calc</f>
        <v>11080.799999999997</v>
      </c>
      <c r="J243" s="2">
        <f>(E243-t_ext)*((U_vitre*s_tot)+(U_fond*s_tot))*60*pas_calc</f>
        <v>7794.2758923246647</v>
      </c>
      <c r="K243" s="2">
        <f>(I243-J243-L243)/mcp_capteur</f>
        <v>4.3804190287151643E-2</v>
      </c>
      <c r="L243" s="2">
        <f>S_tubes*10*(E243-D243)*60*pas_calc</f>
        <v>3111.3073465267262</v>
      </c>
      <c r="M243" s="2">
        <f>(H243+L243)/(4180*V_tubes)</f>
        <v>7.8490773949507001E-2</v>
      </c>
    </row>
    <row r="244" spans="2:13" s="2" customFormat="1" x14ac:dyDescent="0.25">
      <c r="B244" s="2">
        <f t="shared" si="9"/>
        <v>3.4833333333333334</v>
      </c>
      <c r="C244" s="2">
        <f>C243+pas_calc</f>
        <v>209</v>
      </c>
      <c r="D244" s="2">
        <f t="shared" si="10"/>
        <v>34.444197851440293</v>
      </c>
      <c r="E244" s="2">
        <f t="shared" si="11"/>
        <v>36.443045481194105</v>
      </c>
      <c r="F244" s="2">
        <f>P_sol*E_orientation*T_vitre*S_tubes*abs_tubes</f>
        <v>495.72000000000008</v>
      </c>
      <c r="G244" s="2">
        <f>P_sol*E_orientation*T_vitre*(s_tot-S_tubes)*abs_fond</f>
        <v>184.67999999999995</v>
      </c>
      <c r="H244" s="2">
        <f>(F244*60*pas_calc)</f>
        <v>29743.200000000004</v>
      </c>
      <c r="I244" s="2">
        <f>G244*60*pas_calc</f>
        <v>11080.799999999997</v>
      </c>
      <c r="J244" s="2">
        <f>(E244-t_ext)*((U_vitre*s_tot)+(U_fond*s_tot))*60*pas_calc</f>
        <v>7847.6293960944186</v>
      </c>
      <c r="K244" s="2">
        <f>(I244-J244-L244)/mcp_capteur</f>
        <v>4.3733432595561797E-2</v>
      </c>
      <c r="L244" s="2">
        <f>S_tubes*10*(E244-D244)*60*pas_calc</f>
        <v>3058.2368735233317</v>
      </c>
      <c r="M244" s="2">
        <f>(H244+L244)/(4180*V_tubes)</f>
        <v>7.8363986399294552E-2</v>
      </c>
    </row>
    <row r="245" spans="2:13" s="2" customFormat="1" x14ac:dyDescent="0.25">
      <c r="B245" s="2">
        <f t="shared" si="9"/>
        <v>3.5</v>
      </c>
      <c r="C245" s="2">
        <f>C244+pas_calc</f>
        <v>210</v>
      </c>
      <c r="D245" s="2">
        <f t="shared" si="10"/>
        <v>34.522561837839589</v>
      </c>
      <c r="E245" s="2">
        <f t="shared" si="11"/>
        <v>36.486778913789664</v>
      </c>
      <c r="F245" s="2">
        <f>P_sol*E_orientation*T_vitre*S_tubes*abs_tubes</f>
        <v>495.72000000000008</v>
      </c>
      <c r="G245" s="2">
        <f>P_sol*E_orientation*T_vitre*(s_tot-S_tubes)*abs_fond</f>
        <v>184.67999999999995</v>
      </c>
      <c r="H245" s="2">
        <f>(F245*60*pas_calc)</f>
        <v>29743.200000000004</v>
      </c>
      <c r="I245" s="2">
        <f>G245*60*pas_calc</f>
        <v>11080.799999999997</v>
      </c>
      <c r="J245" s="2">
        <f>(E245-t_ext)*((U_vitre*s_tot)+(U_fond*s_tot))*60*pas_calc</f>
        <v>7900.8967169958114</v>
      </c>
      <c r="K245" s="2">
        <f>(I245-J245-L245)/mcp_capteur</f>
        <v>4.3662789200142924E-2</v>
      </c>
      <c r="L245" s="2">
        <f>S_tubes*10*(E245-D245)*60*pas_calc</f>
        <v>3005.2521262036144</v>
      </c>
      <c r="M245" s="2">
        <f>(H245+L245)/(4180*V_tubes)</f>
        <v>7.8237403651278292E-2</v>
      </c>
    </row>
    <row r="246" spans="2:13" s="2" customFormat="1" x14ac:dyDescent="0.25">
      <c r="B246" s="2">
        <f t="shared" si="9"/>
        <v>3.5166666666666666</v>
      </c>
      <c r="C246" s="2">
        <f>C245+pas_calc</f>
        <v>211</v>
      </c>
      <c r="D246" s="2">
        <f t="shared" si="10"/>
        <v>34.600799241490868</v>
      </c>
      <c r="E246" s="2">
        <f t="shared" si="11"/>
        <v>36.530441702989805</v>
      </c>
      <c r="F246" s="2">
        <f>P_sol*E_orientation*T_vitre*S_tubes*abs_tubes</f>
        <v>495.72000000000008</v>
      </c>
      <c r="G246" s="2">
        <f>P_sol*E_orientation*T_vitre*(s_tot-S_tubes)*abs_fond</f>
        <v>184.67999999999995</v>
      </c>
      <c r="H246" s="2">
        <f>(F246*60*pas_calc)</f>
        <v>29743.200000000004</v>
      </c>
      <c r="I246" s="2">
        <f>G246*60*pas_calc</f>
        <v>11080.799999999997</v>
      </c>
      <c r="J246" s="2">
        <f>(E246-t_ext)*((U_vitre*s_tot)+(U_fond*s_tot))*60*pas_calc</f>
        <v>7954.0779942415829</v>
      </c>
      <c r="K246" s="2">
        <f>(I246-J246-L246)/mcp_capteur</f>
        <v>4.3592259916260444E-2</v>
      </c>
      <c r="L246" s="2">
        <f>S_tubes*10*(E246-D246)*60*pas_calc</f>
        <v>2952.3529660933727</v>
      </c>
      <c r="M246" s="2">
        <f>(H246+L246)/(4180*V_tubes)</f>
        <v>7.8111025374637641E-2</v>
      </c>
    </row>
    <row r="247" spans="2:13" s="2" customFormat="1" x14ac:dyDescent="0.25">
      <c r="B247" s="2">
        <f t="shared" si="9"/>
        <v>3.5333333333333332</v>
      </c>
      <c r="C247" s="2">
        <f>C246+pas_calc</f>
        <v>212</v>
      </c>
      <c r="D247" s="2">
        <f t="shared" si="10"/>
        <v>34.678910266865508</v>
      </c>
      <c r="E247" s="2">
        <f t="shared" si="11"/>
        <v>36.574033962906064</v>
      </c>
      <c r="F247" s="2">
        <f>P_sol*E_orientation*T_vitre*S_tubes*abs_tubes</f>
        <v>495.72000000000008</v>
      </c>
      <c r="G247" s="2">
        <f>P_sol*E_orientation*T_vitre*(s_tot-S_tubes)*abs_fond</f>
        <v>184.67999999999995</v>
      </c>
      <c r="H247" s="2">
        <f>(F247*60*pas_calc)</f>
        <v>29743.200000000004</v>
      </c>
      <c r="I247" s="2">
        <f>G247*60*pas_calc</f>
        <v>11080.799999999997</v>
      </c>
      <c r="J247" s="2">
        <f>(E247-t_ext)*((U_vitre*s_tot)+(U_fond*s_tot))*60*pas_calc</f>
        <v>8007.1733668195866</v>
      </c>
      <c r="K247" s="2">
        <f>(I247-J247-L247)/mcp_capteur</f>
        <v>4.3521844559589684E-2</v>
      </c>
      <c r="L247" s="2">
        <f>S_tubes*10*(E247-D247)*60*pas_calc</f>
        <v>2899.5392549420521</v>
      </c>
      <c r="M247" s="2">
        <f>(H247+L247)/(4180*V_tubes)</f>
        <v>7.79848512390863E-2</v>
      </c>
    </row>
    <row r="248" spans="2:13" s="2" customFormat="1" x14ac:dyDescent="0.25">
      <c r="B248" s="2">
        <f t="shared" si="9"/>
        <v>3.55</v>
      </c>
      <c r="C248" s="2">
        <f>C247+pas_calc</f>
        <v>213</v>
      </c>
      <c r="D248" s="2">
        <f t="shared" si="10"/>
        <v>34.756895118104595</v>
      </c>
      <c r="E248" s="2">
        <f t="shared" si="11"/>
        <v>36.617555807465656</v>
      </c>
      <c r="F248" s="2">
        <f>P_sol*E_orientation*T_vitre*S_tubes*abs_tubes</f>
        <v>495.72000000000008</v>
      </c>
      <c r="G248" s="2">
        <f>P_sol*E_orientation*T_vitre*(s_tot-S_tubes)*abs_fond</f>
        <v>184.67999999999995</v>
      </c>
      <c r="H248" s="2">
        <f>(F248*60*pas_calc)</f>
        <v>29743.200000000004</v>
      </c>
      <c r="I248" s="2">
        <f>G248*60*pas_calc</f>
        <v>11080.799999999997</v>
      </c>
      <c r="J248" s="2">
        <f>(E248-t_ext)*((U_vitre*s_tot)+(U_fond*s_tot))*60*pas_calc</f>
        <v>8060.1829734931698</v>
      </c>
      <c r="K248" s="2">
        <f>(I248-J248-L248)/mcp_capteur</f>
        <v>4.3451542946100742E-2</v>
      </c>
      <c r="L248" s="2">
        <f>S_tubes*10*(E248-D248)*60*pas_calc</f>
        <v>2846.8108547224247</v>
      </c>
      <c r="M248" s="2">
        <f>(H248+L248)/(4180*V_tubes)</f>
        <v>7.7858880914871559E-2</v>
      </c>
    </row>
    <row r="249" spans="2:13" s="2" customFormat="1" x14ac:dyDescent="0.25">
      <c r="B249" s="2">
        <f t="shared" si="9"/>
        <v>3.5666666666666669</v>
      </c>
      <c r="C249" s="2">
        <f>C248+pas_calc</f>
        <v>214</v>
      </c>
      <c r="D249" s="2">
        <f t="shared" si="10"/>
        <v>34.834753999019469</v>
      </c>
      <c r="E249" s="2">
        <f t="shared" si="11"/>
        <v>36.661007350411758</v>
      </c>
      <c r="F249" s="2">
        <f>P_sol*E_orientation*T_vitre*S_tubes*abs_tubes</f>
        <v>495.72000000000008</v>
      </c>
      <c r="G249" s="2">
        <f>P_sol*E_orientation*T_vitre*(s_tot-S_tubes)*abs_fond</f>
        <v>184.67999999999995</v>
      </c>
      <c r="H249" s="2">
        <f>(F249*60*pas_calc)</f>
        <v>29743.200000000004</v>
      </c>
      <c r="I249" s="2">
        <f>G249*60*pas_calc</f>
        <v>11080.799999999997</v>
      </c>
      <c r="J249" s="2">
        <f>(E249-t_ext)*((U_vitre*s_tot)+(U_fond*s_tot))*60*pas_calc</f>
        <v>8113.1069528015214</v>
      </c>
      <c r="K249" s="2">
        <f>(I249-J249-L249)/mcp_capteur</f>
        <v>4.338135489206843E-2</v>
      </c>
      <c r="L249" s="2">
        <f>S_tubes*10*(E249-D249)*60*pas_calc</f>
        <v>2794.1676276302023</v>
      </c>
      <c r="M249" s="2">
        <f>(H249+L249)/(4180*V_tubes)</f>
        <v>7.7733114072773252E-2</v>
      </c>
    </row>
    <row r="250" spans="2:13" s="2" customFormat="1" x14ac:dyDescent="0.25">
      <c r="B250" s="2">
        <f t="shared" si="9"/>
        <v>3.5833333333333335</v>
      </c>
      <c r="C250" s="2">
        <f>C249+pas_calc</f>
        <v>215</v>
      </c>
      <c r="D250" s="2">
        <f t="shared" si="10"/>
        <v>34.91248711309224</v>
      </c>
      <c r="E250" s="2">
        <f t="shared" si="11"/>
        <v>36.704388705303828</v>
      </c>
      <c r="F250" s="2">
        <f>P_sol*E_orientation*T_vitre*S_tubes*abs_tubes</f>
        <v>495.72000000000008</v>
      </c>
      <c r="G250" s="2">
        <f>P_sol*E_orientation*T_vitre*(s_tot-S_tubes)*abs_fond</f>
        <v>184.67999999999995</v>
      </c>
      <c r="H250" s="2">
        <f>(F250*60*pas_calc)</f>
        <v>29743.200000000004</v>
      </c>
      <c r="I250" s="2">
        <f>G250*60*pas_calc</f>
        <v>11080.799999999997</v>
      </c>
      <c r="J250" s="2">
        <f>(E250-t_ext)*((U_vitre*s_tot)+(U_fond*s_tot))*60*pas_calc</f>
        <v>8165.9454430600626</v>
      </c>
      <c r="K250" s="2">
        <f>(I250-J250-L250)/mcp_capteur</f>
        <v>4.3311280214051409E-2</v>
      </c>
      <c r="L250" s="2">
        <f>S_tubes*10*(E250-D250)*60*pas_calc</f>
        <v>2741.6094360837292</v>
      </c>
      <c r="M250" s="2">
        <f>(H250+L250)/(4180*V_tubes)</f>
        <v>7.7607550384103149E-2</v>
      </c>
    </row>
    <row r="251" spans="2:13" s="2" customFormat="1" x14ac:dyDescent="0.25">
      <c r="B251" s="2">
        <f t="shared" si="9"/>
        <v>3.6</v>
      </c>
      <c r="C251" s="2">
        <f>C250+pas_calc</f>
        <v>216</v>
      </c>
      <c r="D251" s="2">
        <f t="shared" si="10"/>
        <v>34.990094663476341</v>
      </c>
      <c r="E251" s="2">
        <f t="shared" si="11"/>
        <v>36.747699985517876</v>
      </c>
      <c r="F251" s="2">
        <f>P_sol*E_orientation*T_vitre*S_tubes*abs_tubes</f>
        <v>495.72000000000008</v>
      </c>
      <c r="G251" s="2">
        <f>P_sol*E_orientation*T_vitre*(s_tot-S_tubes)*abs_fond</f>
        <v>184.67999999999995</v>
      </c>
      <c r="H251" s="2">
        <f>(F251*60*pas_calc)</f>
        <v>29743.200000000004</v>
      </c>
      <c r="I251" s="2">
        <f>G251*60*pas_calc</f>
        <v>11080.799999999997</v>
      </c>
      <c r="J251" s="2">
        <f>(E251-t_ext)*((U_vitre*s_tot)+(U_fond*s_tot))*60*pas_calc</f>
        <v>8218.698582360772</v>
      </c>
      <c r="K251" s="2">
        <f>(I251-J251-L251)/mcp_capteur</f>
        <v>4.324131872891928E-2</v>
      </c>
      <c r="L251" s="2">
        <f>S_tubes*10*(E251-D251)*60*pas_calc</f>
        <v>2689.1361427235483</v>
      </c>
      <c r="M251" s="2">
        <f>(H251+L251)/(4180*V_tubes)</f>
        <v>7.748218952070382E-2</v>
      </c>
    </row>
    <row r="252" spans="2:13" s="2" customFormat="1" x14ac:dyDescent="0.25">
      <c r="B252" s="2">
        <f t="shared" si="9"/>
        <v>3.6166666666666667</v>
      </c>
      <c r="C252" s="2">
        <f>C251+pas_calc</f>
        <v>217</v>
      </c>
      <c r="D252" s="2">
        <f t="shared" si="10"/>
        <v>35.067576852997043</v>
      </c>
      <c r="E252" s="2">
        <f t="shared" si="11"/>
        <v>36.790941304246793</v>
      </c>
      <c r="F252" s="2">
        <f>P_sol*E_orientation*T_vitre*S_tubes*abs_tubes</f>
        <v>495.72000000000008</v>
      </c>
      <c r="G252" s="2">
        <f>P_sol*E_orientation*T_vitre*(s_tot-S_tubes)*abs_fond</f>
        <v>184.67999999999995</v>
      </c>
      <c r="H252" s="2">
        <f>(F252*60*pas_calc)</f>
        <v>29743.200000000004</v>
      </c>
      <c r="I252" s="2">
        <f>G252*60*pas_calc</f>
        <v>11080.799999999997</v>
      </c>
      <c r="J252" s="2">
        <f>(E252-t_ext)*((U_vitre*s_tot)+(U_fond*s_tot))*60*pas_calc</f>
        <v>8271.3665085725934</v>
      </c>
      <c r="K252" s="2">
        <f>(I252-J252-L252)/mcp_capteur</f>
        <v>4.3171470253821329E-2</v>
      </c>
      <c r="L252" s="2">
        <f>S_tubes*10*(E252-D252)*60*pas_calc</f>
        <v>2636.7476104121188</v>
      </c>
      <c r="M252" s="2">
        <f>(H252+L252)/(4180*V_tubes)</f>
        <v>7.7357031154948033E-2</v>
      </c>
    </row>
    <row r="253" spans="2:13" s="2" customFormat="1" x14ac:dyDescent="0.25">
      <c r="B253" s="2">
        <f t="shared" si="9"/>
        <v>3.6333333333333333</v>
      </c>
      <c r="C253" s="2">
        <f>C252+pas_calc</f>
        <v>218</v>
      </c>
      <c r="D253" s="2">
        <f t="shared" si="10"/>
        <v>35.144933884151989</v>
      </c>
      <c r="E253" s="2">
        <f t="shared" si="11"/>
        <v>36.834112774500618</v>
      </c>
      <c r="F253" s="2">
        <f>P_sol*E_orientation*T_vitre*S_tubes*abs_tubes</f>
        <v>495.72000000000008</v>
      </c>
      <c r="G253" s="2">
        <f>P_sol*E_orientation*T_vitre*(s_tot-S_tubes)*abs_fond</f>
        <v>184.67999999999995</v>
      </c>
      <c r="H253" s="2">
        <f>(F253*60*pas_calc)</f>
        <v>29743.200000000004</v>
      </c>
      <c r="I253" s="2">
        <f>G253*60*pas_calc</f>
        <v>11080.799999999997</v>
      </c>
      <c r="J253" s="2">
        <f>(E253-t_ext)*((U_vitre*s_tot)+(U_fond*s_tot))*60*pas_calc</f>
        <v>8323.9493593417519</v>
      </c>
      <c r="K253" s="2">
        <f>(I253-J253-L253)/mcp_capteur</f>
        <v>4.3101734606210813E-2</v>
      </c>
      <c r="L253" s="2">
        <f>S_tubes*10*(E253-D253)*60*pas_calc</f>
        <v>2584.4437022334023</v>
      </c>
      <c r="M253" s="2">
        <f>(H253+L253)/(4180*V_tubes)</f>
        <v>7.7232074959737704E-2</v>
      </c>
    </row>
    <row r="254" spans="2:13" s="2" customFormat="1" x14ac:dyDescent="0.25">
      <c r="B254" s="2">
        <f t="shared" si="9"/>
        <v>3.65</v>
      </c>
      <c r="C254" s="2">
        <f>C253+pas_calc</f>
        <v>219</v>
      </c>
      <c r="D254" s="2">
        <f t="shared" si="10"/>
        <v>35.222165959111727</v>
      </c>
      <c r="E254" s="2">
        <f t="shared" si="11"/>
        <v>36.877214509106828</v>
      </c>
      <c r="F254" s="2">
        <f>P_sol*E_orientation*T_vitre*S_tubes*abs_tubes</f>
        <v>495.72000000000008</v>
      </c>
      <c r="G254" s="2">
        <f>P_sol*E_orientation*T_vitre*(s_tot-S_tubes)*abs_fond</f>
        <v>184.67999999999995</v>
      </c>
      <c r="H254" s="2">
        <f>(F254*60*pas_calc)</f>
        <v>29743.200000000004</v>
      </c>
      <c r="I254" s="2">
        <f>G254*60*pas_calc</f>
        <v>11080.799999999997</v>
      </c>
      <c r="J254" s="2">
        <f>(E254-t_ext)*((U_vitre*s_tot)+(U_fond*s_tot))*60*pas_calc</f>
        <v>8376.4472720921167</v>
      </c>
      <c r="K254" s="2">
        <f>(I254-J254-L254)/mcp_capteur</f>
        <v>4.3032111603843987E-2</v>
      </c>
      <c r="L254" s="2">
        <f>S_tubes*10*(E254-D254)*60*pas_calc</f>
        <v>2532.2242814925048</v>
      </c>
      <c r="M254" s="2">
        <f>(H254+L254)/(4180*V_tubes)</f>
        <v>7.7107320608503116E-2</v>
      </c>
    </row>
    <row r="255" spans="2:13" s="2" customFormat="1" x14ac:dyDescent="0.25">
      <c r="B255" s="2">
        <f t="shared" si="9"/>
        <v>3.6666666666666665</v>
      </c>
      <c r="C255" s="2">
        <f>C254+pas_calc</f>
        <v>220</v>
      </c>
      <c r="D255" s="2">
        <f t="shared" si="10"/>
        <v>35.299273279720232</v>
      </c>
      <c r="E255" s="2">
        <f t="shared" si="11"/>
        <v>36.920246620710671</v>
      </c>
      <c r="F255" s="2">
        <f>P_sol*E_orientation*T_vitre*S_tubes*abs_tubes</f>
        <v>495.72000000000008</v>
      </c>
      <c r="G255" s="2">
        <f>P_sol*E_orientation*T_vitre*(s_tot-S_tubes)*abs_fond</f>
        <v>184.67999999999995</v>
      </c>
      <c r="H255" s="2">
        <f>(F255*60*pas_calc)</f>
        <v>29743.200000000004</v>
      </c>
      <c r="I255" s="2">
        <f>G255*60*pas_calc</f>
        <v>11080.799999999997</v>
      </c>
      <c r="J255" s="2">
        <f>(E255-t_ext)*((U_vitre*s_tot)+(U_fond*s_tot))*60*pas_calc</f>
        <v>8428.8603840255964</v>
      </c>
      <c r="K255" s="2">
        <f>(I255-J255-L255)/mcp_capteur</f>
        <v>4.2962601064757334E-2</v>
      </c>
      <c r="L255" s="2">
        <f>S_tubes*10*(E255-D255)*60*pas_calc</f>
        <v>2480.0892117153717</v>
      </c>
      <c r="M255" s="2">
        <f>(H255+L255)/(4180*V_tubes)</f>
        <v>7.6982767775202104E-2</v>
      </c>
    </row>
    <row r="256" spans="2:13" s="2" customFormat="1" x14ac:dyDescent="0.25">
      <c r="B256" s="2">
        <f t="shared" si="9"/>
        <v>3.6833333333333331</v>
      </c>
      <c r="C256" s="2">
        <f>C255+pas_calc</f>
        <v>221</v>
      </c>
      <c r="D256" s="2">
        <f t="shared" si="10"/>
        <v>35.376256047495431</v>
      </c>
      <c r="E256" s="2">
        <f t="shared" si="11"/>
        <v>36.963209221775429</v>
      </c>
      <c r="F256" s="2">
        <f>P_sol*E_orientation*T_vitre*S_tubes*abs_tubes</f>
        <v>495.72000000000008</v>
      </c>
      <c r="G256" s="2">
        <f>P_sol*E_orientation*T_vitre*(s_tot-S_tubes)*abs_fond</f>
        <v>184.67999999999995</v>
      </c>
      <c r="H256" s="2">
        <f>(F256*60*pas_calc)</f>
        <v>29743.200000000004</v>
      </c>
      <c r="I256" s="2">
        <f>G256*60*pas_calc</f>
        <v>11080.799999999997</v>
      </c>
      <c r="J256" s="2">
        <f>(E256-t_ext)*((U_vitre*s_tot)+(U_fond*s_tot))*60*pas_calc</f>
        <v>8481.1888321224724</v>
      </c>
      <c r="K256" s="2">
        <f>(I256-J256-L256)/mcp_capteur</f>
        <v>4.2893202807282024E-2</v>
      </c>
      <c r="L256" s="2">
        <f>S_tubes*10*(E256-D256)*60*pas_calc</f>
        <v>2428.038356648397</v>
      </c>
      <c r="M256" s="2">
        <f>(H256+L256)/(4180*V_tubes)</f>
        <v>7.6858416134319194E-2</v>
      </c>
    </row>
    <row r="257" spans="2:13" s="2" customFormat="1" x14ac:dyDescent="0.25">
      <c r="B257" s="2">
        <f t="shared" si="9"/>
        <v>3.7</v>
      </c>
      <c r="C257" s="2">
        <f>C256+pas_calc</f>
        <v>222</v>
      </c>
      <c r="D257" s="2">
        <f t="shared" si="10"/>
        <v>35.453114463629753</v>
      </c>
      <c r="E257" s="2">
        <f t="shared" si="11"/>
        <v>37.006102424582714</v>
      </c>
      <c r="F257" s="2">
        <f>P_sol*E_orientation*T_vitre*S_tubes*abs_tubes</f>
        <v>495.72000000000008</v>
      </c>
      <c r="G257" s="2">
        <f>P_sol*E_orientation*T_vitre*(s_tot-S_tubes)*abs_fond</f>
        <v>184.67999999999995</v>
      </c>
      <c r="H257" s="2">
        <f>(F257*60*pas_calc)</f>
        <v>29743.200000000004</v>
      </c>
      <c r="I257" s="2">
        <f>G257*60*pas_calc</f>
        <v>11080.799999999997</v>
      </c>
      <c r="J257" s="2">
        <f>(E257-t_ext)*((U_vitre*s_tot)+(U_fond*s_tot))*60*pas_calc</f>
        <v>8533.4327531417457</v>
      </c>
      <c r="K257" s="2">
        <f>(I257-J257-L257)/mcp_capteur</f>
        <v>4.2823916650055027E-2</v>
      </c>
      <c r="L257" s="2">
        <f>S_tubes*10*(E257-D257)*60*pas_calc</f>
        <v>2376.0715802580316</v>
      </c>
      <c r="M257" s="2">
        <f>(H257+L257)/(4180*V_tubes)</f>
        <v>7.6734265360864598E-2</v>
      </c>
    </row>
    <row r="258" spans="2:13" s="2" customFormat="1" x14ac:dyDescent="0.25">
      <c r="B258" s="2">
        <f t="shared" si="9"/>
        <v>3.7166666666666668</v>
      </c>
      <c r="C258" s="2">
        <f>C257+pas_calc</f>
        <v>223</v>
      </c>
      <c r="D258" s="2">
        <f t="shared" si="10"/>
        <v>35.529848728990615</v>
      </c>
      <c r="E258" s="2">
        <f t="shared" si="11"/>
        <v>37.048926341232772</v>
      </c>
      <c r="F258" s="2">
        <f>P_sol*E_orientation*T_vitre*S_tubes*abs_tubes</f>
        <v>495.72000000000008</v>
      </c>
      <c r="G258" s="2">
        <f>P_sol*E_orientation*T_vitre*(s_tot-S_tubes)*abs_fond</f>
        <v>184.67999999999995</v>
      </c>
      <c r="H258" s="2">
        <f>(F258*60*pas_calc)</f>
        <v>29743.200000000004</v>
      </c>
      <c r="I258" s="2">
        <f>G258*60*pas_calc</f>
        <v>11080.799999999997</v>
      </c>
      <c r="J258" s="2">
        <f>(E258-t_ext)*((U_vitre*s_tot)+(U_fond*s_tot))*60*pas_calc</f>
        <v>8585.5922836215159</v>
      </c>
      <c r="K258" s="2">
        <f>(I258-J258-L258)/mcp_capteur</f>
        <v>4.275474241199527E-2</v>
      </c>
      <c r="L258" s="2">
        <f>S_tubes*10*(E258-D258)*60*pas_calc</f>
        <v>2324.1887467305005</v>
      </c>
      <c r="M258" s="2">
        <f>(H258+L258)/(4180*V_tubes)</f>
        <v>7.6610315130373627E-2</v>
      </c>
    </row>
    <row r="259" spans="2:13" s="2" customFormat="1" x14ac:dyDescent="0.25">
      <c r="B259" s="2">
        <f t="shared" si="9"/>
        <v>3.7333333333333334</v>
      </c>
      <c r="C259" s="2">
        <f>C258+pas_calc</f>
        <v>224</v>
      </c>
      <c r="D259" s="2">
        <f t="shared" si="10"/>
        <v>35.606459044120989</v>
      </c>
      <c r="E259" s="2">
        <f t="shared" si="11"/>
        <v>37.091681083644765</v>
      </c>
      <c r="F259" s="2">
        <f>P_sol*E_orientation*T_vitre*S_tubes*abs_tubes</f>
        <v>495.72000000000008</v>
      </c>
      <c r="G259" s="2">
        <f>P_sol*E_orientation*T_vitre*(s_tot-S_tubes)*abs_fond</f>
        <v>184.67999999999995</v>
      </c>
      <c r="H259" s="2">
        <f>(F259*60*pas_calc)</f>
        <v>29743.200000000004</v>
      </c>
      <c r="I259" s="2">
        <f>G259*60*pas_calc</f>
        <v>11080.799999999997</v>
      </c>
      <c r="J259" s="2">
        <f>(E259-t_ext)*((U_vitre*s_tot)+(U_fond*s_tot))*60*pas_calc</f>
        <v>8637.6675598793245</v>
      </c>
      <c r="K259" s="2">
        <f>(I259-J259-L259)/mcp_capteur</f>
        <v>4.2685679912323624E-2</v>
      </c>
      <c r="L259" s="2">
        <f>S_tubes*10*(E259-D259)*60*pas_calc</f>
        <v>2272.3897204713785</v>
      </c>
      <c r="M259" s="2">
        <f>(H259+L259)/(4180*V_tubes)</f>
        <v>7.64865651189056E-2</v>
      </c>
    </row>
    <row r="260" spans="2:13" s="2" customFormat="1" x14ac:dyDescent="0.25">
      <c r="B260" s="2">
        <f t="shared" si="9"/>
        <v>3.75</v>
      </c>
      <c r="C260" s="2">
        <f>C259+pas_calc</f>
        <v>225</v>
      </c>
      <c r="D260" s="2">
        <f t="shared" si="10"/>
        <v>35.682945609239894</v>
      </c>
      <c r="E260" s="2">
        <f t="shared" si="11"/>
        <v>37.13436676355709</v>
      </c>
      <c r="F260" s="2">
        <f>P_sol*E_orientation*T_vitre*S_tubes*abs_tubes</f>
        <v>495.72000000000008</v>
      </c>
      <c r="G260" s="2">
        <f>P_sol*E_orientation*T_vitre*(s_tot-S_tubes)*abs_fond</f>
        <v>184.67999999999995</v>
      </c>
      <c r="H260" s="2">
        <f>(F260*60*pas_calc)</f>
        <v>29743.200000000004</v>
      </c>
      <c r="I260" s="2">
        <f>G260*60*pas_calc</f>
        <v>11080.799999999997</v>
      </c>
      <c r="J260" s="2">
        <f>(E260-t_ext)*((U_vitre*s_tot)+(U_fond*s_tot))*60*pas_calc</f>
        <v>8689.6587180125352</v>
      </c>
      <c r="K260" s="2">
        <f>(I260-J260-L260)/mcp_capteur</f>
        <v>4.2616728970538247E-2</v>
      </c>
      <c r="L260" s="2">
        <f>S_tubes*10*(E260-D260)*60*pas_calc</f>
        <v>2220.6743661053092</v>
      </c>
      <c r="M260" s="2">
        <f>(H260+L260)/(4180*V_tubes)</f>
        <v>7.6363015003043183E-2</v>
      </c>
    </row>
    <row r="261" spans="2:13" s="2" customFormat="1" x14ac:dyDescent="0.25">
      <c r="B261" s="2">
        <f t="shared" si="9"/>
        <v>3.7666666666666666</v>
      </c>
      <c r="C261" s="2">
        <f>C260+pas_calc</f>
        <v>226</v>
      </c>
      <c r="D261" s="2">
        <f t="shared" si="10"/>
        <v>35.759308624242941</v>
      </c>
      <c r="E261" s="2">
        <f t="shared" si="11"/>
        <v>37.176983492527626</v>
      </c>
      <c r="F261" s="2">
        <f>P_sol*E_orientation*T_vitre*S_tubes*abs_tubes</f>
        <v>495.72000000000008</v>
      </c>
      <c r="G261" s="2">
        <f>P_sol*E_orientation*T_vitre*(s_tot-S_tubes)*abs_fond</f>
        <v>184.67999999999995</v>
      </c>
      <c r="H261" s="2">
        <f>(F261*60*pas_calc)</f>
        <v>29743.200000000004</v>
      </c>
      <c r="I261" s="2">
        <f>G261*60*pas_calc</f>
        <v>11080.799999999997</v>
      </c>
      <c r="J261" s="2">
        <f>(E261-t_ext)*((U_vitre*s_tot)+(U_fond*s_tot))*60*pas_calc</f>
        <v>8741.5658938986471</v>
      </c>
      <c r="K261" s="2">
        <f>(I261-J261-L261)/mcp_capteur</f>
        <v>4.2547889406445508E-2</v>
      </c>
      <c r="L261" s="2">
        <f>S_tubes*10*(E261-D261)*60*pas_calc</f>
        <v>2169.0425484755683</v>
      </c>
      <c r="M261" s="2">
        <f>(H261+L261)/(4180*V_tubes)</f>
        <v>7.6239664459891415E-2</v>
      </c>
    </row>
    <row r="262" spans="2:13" s="2" customFormat="1" x14ac:dyDescent="0.25">
      <c r="B262" s="2">
        <f t="shared" si="9"/>
        <v>3.7833333333333332</v>
      </c>
      <c r="C262" s="2">
        <f>C261+pas_calc</f>
        <v>227</v>
      </c>
      <c r="D262" s="2">
        <f t="shared" si="10"/>
        <v>35.835548288702832</v>
      </c>
      <c r="E262" s="2">
        <f t="shared" si="11"/>
        <v>37.219531381934068</v>
      </c>
      <c r="F262" s="2">
        <f>P_sol*E_orientation*T_vitre*S_tubes*abs_tubes</f>
        <v>495.72000000000008</v>
      </c>
      <c r="G262" s="2">
        <f>P_sol*E_orientation*T_vitre*(s_tot-S_tubes)*abs_fond</f>
        <v>184.67999999999995</v>
      </c>
      <c r="H262" s="2">
        <f>(F262*60*pas_calc)</f>
        <v>29743.200000000004</v>
      </c>
      <c r="I262" s="2">
        <f>G262*60*pas_calc</f>
        <v>11080.799999999997</v>
      </c>
      <c r="J262" s="2">
        <f>(E262-t_ext)*((U_vitre*s_tot)+(U_fond*s_tot))*60*pas_calc</f>
        <v>8793.3892231956961</v>
      </c>
      <c r="K262" s="2">
        <f>(I262-J262-L262)/mcp_capteur</f>
        <v>4.2479161040127222E-2</v>
      </c>
      <c r="L262" s="2">
        <f>S_tubes*10*(E262-D262)*60*pas_calc</f>
        <v>2117.4941326437925</v>
      </c>
      <c r="M262" s="2">
        <f>(H262+L262)/(4180*V_tubes)</f>
        <v>7.6116513167076946E-2</v>
      </c>
    </row>
    <row r="263" spans="2:13" s="2" customFormat="1" x14ac:dyDescent="0.25">
      <c r="B263" s="2">
        <f t="shared" si="9"/>
        <v>3.8</v>
      </c>
      <c r="C263" s="2">
        <f>C262+pas_calc</f>
        <v>228</v>
      </c>
      <c r="D263" s="2">
        <f t="shared" si="10"/>
        <v>35.911664801869911</v>
      </c>
      <c r="E263" s="2">
        <f t="shared" si="11"/>
        <v>37.262010542974195</v>
      </c>
      <c r="F263" s="2">
        <f>P_sol*E_orientation*T_vitre*S_tubes*abs_tubes</f>
        <v>495.72000000000008</v>
      </c>
      <c r="G263" s="2">
        <f>P_sol*E_orientation*T_vitre*(s_tot-S_tubes)*abs_fond</f>
        <v>184.67999999999995</v>
      </c>
      <c r="H263" s="2">
        <f>(F263*60*pas_calc)</f>
        <v>29743.200000000004</v>
      </c>
      <c r="I263" s="2">
        <f>G263*60*pas_calc</f>
        <v>11080.799999999997</v>
      </c>
      <c r="J263" s="2">
        <f>(E263-t_ext)*((U_vitre*s_tot)+(U_fond*s_tot))*60*pas_calc</f>
        <v>8845.1288413425718</v>
      </c>
      <c r="K263" s="2">
        <f>(I263-J263-L263)/mcp_capteur</f>
        <v>4.241054369196752E-2</v>
      </c>
      <c r="L263" s="2">
        <f>S_tubes*10*(E263-D263)*60*pas_calc</f>
        <v>2066.0289838895555</v>
      </c>
      <c r="M263" s="2">
        <f>(H263+L263)/(4180*V_tubes)</f>
        <v>7.5993560802747134E-2</v>
      </c>
    </row>
    <row r="264" spans="2:13" s="2" customFormat="1" x14ac:dyDescent="0.25">
      <c r="B264" s="2">
        <f t="shared" si="9"/>
        <v>3.8166666666666669</v>
      </c>
      <c r="C264" s="2">
        <f>C263+pas_calc</f>
        <v>229</v>
      </c>
      <c r="D264" s="2">
        <f t="shared" si="10"/>
        <v>35.987658362672661</v>
      </c>
      <c r="E264" s="2">
        <f t="shared" si="11"/>
        <v>37.30442108666616</v>
      </c>
      <c r="F264" s="2">
        <f>P_sol*E_orientation*T_vitre*S_tubes*abs_tubes</f>
        <v>495.72000000000008</v>
      </c>
      <c r="G264" s="2">
        <f>P_sol*E_orientation*T_vitre*(s_tot-S_tubes)*abs_fond</f>
        <v>184.67999999999995</v>
      </c>
      <c r="H264" s="2">
        <f>(F264*60*pas_calc)</f>
        <v>29743.200000000004</v>
      </c>
      <c r="I264" s="2">
        <f>G264*60*pas_calc</f>
        <v>11080.799999999997</v>
      </c>
      <c r="J264" s="2">
        <f>(E264-t_ext)*((U_vitre*s_tot)+(U_fond*s_tot))*60*pas_calc</f>
        <v>8896.7848835593832</v>
      </c>
      <c r="K264" s="2">
        <f>(I264-J264-L264)/mcp_capteur</f>
        <v>4.2342037182640298E-2</v>
      </c>
      <c r="L264" s="2">
        <f>S_tubes*10*(E264-D264)*60*pas_calc</f>
        <v>2014.6469677100531</v>
      </c>
      <c r="M264" s="2">
        <f>(H264+L264)/(4180*V_tubes)</f>
        <v>7.5870807045569227E-2</v>
      </c>
    </row>
    <row r="265" spans="2:13" s="2" customFormat="1" x14ac:dyDescent="0.25">
      <c r="B265" s="2">
        <f t="shared" si="9"/>
        <v>3.8333333333333335</v>
      </c>
      <c r="C265" s="2">
        <f>C264+pas_calc</f>
        <v>230</v>
      </c>
      <c r="D265" s="2">
        <f t="shared" si="10"/>
        <v>36.06352916971823</v>
      </c>
      <c r="E265" s="2">
        <f t="shared" si="11"/>
        <v>37.346763123848802</v>
      </c>
      <c r="F265" s="2">
        <f>P_sol*E_orientation*T_vitre*S_tubes*abs_tubes</f>
        <v>495.72000000000008</v>
      </c>
      <c r="G265" s="2">
        <f>P_sol*E_orientation*T_vitre*(s_tot-S_tubes)*abs_fond</f>
        <v>184.67999999999995</v>
      </c>
      <c r="H265" s="2">
        <f>(F265*60*pas_calc)</f>
        <v>29743.200000000004</v>
      </c>
      <c r="I265" s="2">
        <f>G265*60*pas_calc</f>
        <v>11080.799999999997</v>
      </c>
      <c r="J265" s="2">
        <f>(E265-t_ext)*((U_vitre*s_tot)+(U_fond*s_tot))*60*pas_calc</f>
        <v>8948.357484847842</v>
      </c>
      <c r="K265" s="2">
        <f>(I265-J265-L265)/mcp_capteur</f>
        <v>4.2273641333094698E-2</v>
      </c>
      <c r="L265" s="2">
        <f>S_tubes*10*(E265-D265)*60*pas_calc</f>
        <v>1963.3479498197767</v>
      </c>
      <c r="M265" s="2">
        <f>(H265+L265)/(4180*V_tubes)</f>
        <v>7.5748251574729614E-2</v>
      </c>
    </row>
    <row r="266" spans="2:13" s="2" customFormat="1" x14ac:dyDescent="0.25">
      <c r="B266" s="2">
        <f t="shared" si="9"/>
        <v>3.85</v>
      </c>
      <c r="C266" s="2">
        <f>C265+pas_calc</f>
        <v>231</v>
      </c>
      <c r="D266" s="2">
        <f t="shared" si="10"/>
        <v>36.13927742129296</v>
      </c>
      <c r="E266" s="2">
        <f t="shared" si="11"/>
        <v>37.389036765181899</v>
      </c>
      <c r="F266" s="2">
        <f>P_sol*E_orientation*T_vitre*S_tubes*abs_tubes</f>
        <v>495.72000000000008</v>
      </c>
      <c r="G266" s="2">
        <f>P_sol*E_orientation*T_vitre*(s_tot-S_tubes)*abs_fond</f>
        <v>184.67999999999995</v>
      </c>
      <c r="H266" s="2">
        <f>(F266*60*pas_calc)</f>
        <v>29743.200000000004</v>
      </c>
      <c r="I266" s="2">
        <f>G266*60*pas_calc</f>
        <v>11080.799999999997</v>
      </c>
      <c r="J266" s="2">
        <f>(E266-t_ext)*((U_vitre*s_tot)+(U_fond*s_tot))*60*pas_calc</f>
        <v>8999.8467799915525</v>
      </c>
      <c r="K266" s="2">
        <f>(I266-J266-L266)/mcp_capteur</f>
        <v>4.2205355964591774E-2</v>
      </c>
      <c r="L266" s="2">
        <f>S_tubes*10*(E266-D266)*60*pas_calc</f>
        <v>1912.1317961500779</v>
      </c>
      <c r="M266" s="2">
        <f>(H266+L266)/(4180*V_tubes)</f>
        <v>7.5625894069932739E-2</v>
      </c>
    </row>
    <row r="267" spans="2:13" s="2" customFormat="1" x14ac:dyDescent="0.25">
      <c r="B267" s="2">
        <f t="shared" si="9"/>
        <v>3.8666666666666667</v>
      </c>
      <c r="C267" s="2">
        <f>C266+pas_calc</f>
        <v>232</v>
      </c>
      <c r="D267" s="2">
        <f t="shared" si="10"/>
        <v>36.214903315362889</v>
      </c>
      <c r="E267" s="2">
        <f t="shared" si="11"/>
        <v>37.431242121146489</v>
      </c>
      <c r="F267" s="2">
        <f>P_sol*E_orientation*T_vitre*S_tubes*abs_tubes</f>
        <v>495.72000000000008</v>
      </c>
      <c r="G267" s="2">
        <f>P_sol*E_orientation*T_vitre*(s_tot-S_tubes)*abs_fond</f>
        <v>184.67999999999995</v>
      </c>
      <c r="H267" s="2">
        <f>(F267*60*pas_calc)</f>
        <v>29743.200000000004</v>
      </c>
      <c r="I267" s="2">
        <f>G267*60*pas_calc</f>
        <v>11080.799999999997</v>
      </c>
      <c r="J267" s="2">
        <f>(E267-t_ext)*((U_vitre*s_tot)+(U_fond*s_tot))*60*pas_calc</f>
        <v>9051.2529035564239</v>
      </c>
      <c r="K267" s="2">
        <f>(I267-J267-L267)/mcp_capteur</f>
        <v>4.2137180898666256E-2</v>
      </c>
      <c r="L267" s="2">
        <f>S_tubes*10*(E267-D267)*60*pas_calc</f>
        <v>1860.9983728489085</v>
      </c>
      <c r="M267" s="2">
        <f>(H267+L267)/(4180*V_tubes)</f>
        <v>7.5503734211400539E-2</v>
      </c>
    </row>
    <row r="268" spans="2:13" s="2" customFormat="1" x14ac:dyDescent="0.25">
      <c r="B268" s="2">
        <f t="shared" si="9"/>
        <v>3.8833333333333333</v>
      </c>
      <c r="C268" s="2">
        <f>C267+pas_calc</f>
        <v>233</v>
      </c>
      <c r="D268" s="2">
        <f t="shared" si="10"/>
        <v>36.290407049574291</v>
      </c>
      <c r="E268" s="2">
        <f t="shared" si="11"/>
        <v>37.473379302045153</v>
      </c>
      <c r="F268" s="2">
        <f>P_sol*E_orientation*T_vitre*S_tubes*abs_tubes</f>
        <v>495.72000000000008</v>
      </c>
      <c r="G268" s="2">
        <f>P_sol*E_orientation*T_vitre*(s_tot-S_tubes)*abs_fond</f>
        <v>184.67999999999995</v>
      </c>
      <c r="H268" s="2">
        <f>(F268*60*pas_calc)</f>
        <v>29743.200000000004</v>
      </c>
      <c r="I268" s="2">
        <f>G268*60*pas_calc</f>
        <v>11080.799999999997</v>
      </c>
      <c r="J268" s="2">
        <f>(E268-t_ext)*((U_vitre*s_tot)+(U_fond*s_tot))*60*pas_calc</f>
        <v>9102.5759898909964</v>
      </c>
      <c r="K268" s="2">
        <f>(I268-J268-L268)/mcp_capteur</f>
        <v>4.20691159571457E-2</v>
      </c>
      <c r="L268" s="2">
        <f>S_tubes*10*(E268-D268)*60*pas_calc</f>
        <v>1809.9475462804182</v>
      </c>
      <c r="M268" s="2">
        <f>(H268+L268)/(4180*V_tubes)</f>
        <v>7.5381771679871479E-2</v>
      </c>
    </row>
    <row r="269" spans="2:13" s="2" customFormat="1" x14ac:dyDescent="0.25">
      <c r="B269" s="2">
        <f t="shared" si="9"/>
        <v>3.9</v>
      </c>
      <c r="C269" s="2">
        <f>C268+pas_calc</f>
        <v>234</v>
      </c>
      <c r="D269" s="2">
        <f t="shared" si="10"/>
        <v>36.365788821254164</v>
      </c>
      <c r="E269" s="2">
        <f t="shared" si="11"/>
        <v>37.5154484180023</v>
      </c>
      <c r="F269" s="2">
        <f>P_sol*E_orientation*T_vitre*S_tubes*abs_tubes</f>
        <v>495.72000000000008</v>
      </c>
      <c r="G269" s="2">
        <f>P_sol*E_orientation*T_vitre*(s_tot-S_tubes)*abs_fond</f>
        <v>184.67999999999995</v>
      </c>
      <c r="H269" s="2">
        <f>(F269*60*pas_calc)</f>
        <v>29743.200000000004</v>
      </c>
      <c r="I269" s="2">
        <f>G269*60*pas_calc</f>
        <v>11080.799999999997</v>
      </c>
      <c r="J269" s="2">
        <f>(E269-t_ext)*((U_vitre*s_tot)+(U_fond*s_tot))*60*pas_calc</f>
        <v>9153.816173126801</v>
      </c>
      <c r="K269" s="2">
        <f>(I269-J269-L269)/mcp_capteur</f>
        <v>4.2001160962136679E-2</v>
      </c>
      <c r="L269" s="2">
        <f>S_tubes*10*(E269-D269)*60*pas_calc</f>
        <v>1758.9791830246497</v>
      </c>
      <c r="M269" s="2">
        <f>(H269+L269)/(4180*V_tubes)</f>
        <v>7.5260006156599737E-2</v>
      </c>
    </row>
    <row r="270" spans="2:13" s="2" customFormat="1" x14ac:dyDescent="0.25">
      <c r="B270" s="2">
        <f t="shared" si="9"/>
        <v>3.9166666666666665</v>
      </c>
      <c r="C270" s="2">
        <f>C269+pas_calc</f>
        <v>235</v>
      </c>
      <c r="D270" s="2">
        <f t="shared" si="10"/>
        <v>36.441048827410761</v>
      </c>
      <c r="E270" s="2">
        <f t="shared" si="11"/>
        <v>37.557449578964437</v>
      </c>
      <c r="F270" s="2">
        <f>P_sol*E_orientation*T_vitre*S_tubes*abs_tubes</f>
        <v>495.72000000000008</v>
      </c>
      <c r="G270" s="2">
        <f>P_sol*E_orientation*T_vitre*(s_tot-S_tubes)*abs_fond</f>
        <v>184.67999999999995</v>
      </c>
      <c r="H270" s="2">
        <f>(F270*60*pas_calc)</f>
        <v>29743.200000000004</v>
      </c>
      <c r="I270" s="2">
        <f>G270*60*pas_calc</f>
        <v>11080.799999999997</v>
      </c>
      <c r="J270" s="2">
        <f>(E270-t_ext)*((U_vitre*s_tot)+(U_fond*s_tot))*60*pas_calc</f>
        <v>9204.9735871786852</v>
      </c>
      <c r="K270" s="2">
        <f>(I270-J270-L270)/mcp_capteur</f>
        <v>4.1933315736046667E-2</v>
      </c>
      <c r="L270" s="2">
        <f>S_tubes*10*(E270-D270)*60*pas_calc</f>
        <v>1708.0931498771256</v>
      </c>
      <c r="M270" s="2">
        <f>(H270+L270)/(4180*V_tubes)</f>
        <v>7.5138437323354346E-2</v>
      </c>
    </row>
    <row r="271" spans="2:13" s="2" customFormat="1" x14ac:dyDescent="0.25">
      <c r="B271" s="2">
        <f t="shared" si="9"/>
        <v>3.9333333333333331</v>
      </c>
      <c r="C271" s="2">
        <f>C270+pas_calc</f>
        <v>236</v>
      </c>
      <c r="D271" s="2">
        <f t="shared" si="10"/>
        <v>36.516187264734114</v>
      </c>
      <c r="E271" s="2">
        <f t="shared" si="11"/>
        <v>37.599382894700483</v>
      </c>
      <c r="F271" s="2">
        <f>P_sol*E_orientation*T_vitre*S_tubes*abs_tubes</f>
        <v>495.72000000000008</v>
      </c>
      <c r="G271" s="2">
        <f>P_sol*E_orientation*T_vitre*(s_tot-S_tubes)*abs_fond</f>
        <v>184.67999999999995</v>
      </c>
      <c r="H271" s="2">
        <f>(F271*60*pas_calc)</f>
        <v>29743.200000000004</v>
      </c>
      <c r="I271" s="2">
        <f>G271*60*pas_calc</f>
        <v>11080.799999999997</v>
      </c>
      <c r="J271" s="2">
        <f>(E271-t_ext)*((U_vitre*s_tot)+(U_fond*s_tot))*60*pas_calc</f>
        <v>9256.0483657451878</v>
      </c>
      <c r="K271" s="2">
        <f>(I271-J271-L271)/mcp_capteur</f>
        <v>4.186558010156631E-2</v>
      </c>
      <c r="L271" s="2">
        <f>S_tubes*10*(E271-D271)*60*pas_calc</f>
        <v>1657.2893138485445</v>
      </c>
      <c r="M271" s="2">
        <f>(H271+L271)/(4180*V_tubes)</f>
        <v>7.5017064862418367E-2</v>
      </c>
    </row>
    <row r="272" spans="2:13" s="2" customFormat="1" x14ac:dyDescent="0.25">
      <c r="B272" s="2">
        <f t="shared" si="9"/>
        <v>3.95</v>
      </c>
      <c r="C272" s="2">
        <f>C271+pas_calc</f>
        <v>237</v>
      </c>
      <c r="D272" s="2">
        <f t="shared" si="10"/>
        <v>36.591204329596529</v>
      </c>
      <c r="E272" s="2">
        <f t="shared" si="11"/>
        <v>37.641248474802047</v>
      </c>
      <c r="F272" s="2">
        <f>P_sol*E_orientation*T_vitre*S_tubes*abs_tubes</f>
        <v>495.72000000000008</v>
      </c>
      <c r="G272" s="2">
        <f>P_sol*E_orientation*T_vitre*(s_tot-S_tubes)*abs_fond</f>
        <v>184.67999999999995</v>
      </c>
      <c r="H272" s="2">
        <f>(F272*60*pas_calc)</f>
        <v>29743.200000000004</v>
      </c>
      <c r="I272" s="2">
        <f>G272*60*pas_calc</f>
        <v>11080.799999999997</v>
      </c>
      <c r="J272" s="2">
        <f>(E272-t_ext)*((U_vitre*s_tot)+(U_fond*s_tot))*60*pas_calc</f>
        <v>9307.0406423088953</v>
      </c>
      <c r="K272" s="2">
        <f>(I272-J272-L272)/mcp_capteur</f>
        <v>4.1797953881664685E-2</v>
      </c>
      <c r="L272" s="2">
        <f>S_tubes*10*(E272-D272)*60*pas_calc</f>
        <v>1606.5675421644435</v>
      </c>
      <c r="M272" s="2">
        <f>(H272+L272)/(4180*V_tubes)</f>
        <v>7.4895888456588122E-2</v>
      </c>
    </row>
    <row r="273" spans="2:13" s="2" customFormat="1" x14ac:dyDescent="0.25">
      <c r="B273" s="2">
        <f t="shared" si="9"/>
        <v>3.9666666666666668</v>
      </c>
      <c r="C273" s="2">
        <f>C272+pas_calc</f>
        <v>238</v>
      </c>
      <c r="D273" s="2">
        <f t="shared" si="10"/>
        <v>36.666100218053117</v>
      </c>
      <c r="E273" s="2">
        <f t="shared" si="11"/>
        <v>37.68304642868371</v>
      </c>
      <c r="F273" s="2">
        <f>P_sol*E_orientation*T_vitre*S_tubes*abs_tubes</f>
        <v>495.72000000000008</v>
      </c>
      <c r="G273" s="2">
        <f>P_sol*E_orientation*T_vitre*(s_tot-S_tubes)*abs_fond</f>
        <v>184.67999999999995</v>
      </c>
      <c r="H273" s="2">
        <f>(F273*60*pas_calc)</f>
        <v>29743.200000000004</v>
      </c>
      <c r="I273" s="2">
        <f>G273*60*pas_calc</f>
        <v>11080.799999999997</v>
      </c>
      <c r="J273" s="2">
        <f>(E273-t_ext)*((U_vitre*s_tot)+(U_fond*s_tot))*60*pas_calc</f>
        <v>9357.9505501367585</v>
      </c>
      <c r="K273" s="2">
        <f>(I273-J273-L273)/mcp_capteur</f>
        <v>4.1730436899607926E-2</v>
      </c>
      <c r="L273" s="2">
        <f>S_tubes*10*(E273-D273)*60*pas_calc</f>
        <v>1555.9277022648073</v>
      </c>
      <c r="M273" s="2">
        <f>(H273+L273)/(4180*V_tubes)</f>
        <v>7.4774907789172271E-2</v>
      </c>
    </row>
    <row r="274" spans="2:13" s="2" customFormat="1" x14ac:dyDescent="0.25">
      <c r="B274" s="2">
        <f t="shared" si="9"/>
        <v>3.9833333333333334</v>
      </c>
      <c r="C274" s="2">
        <f>C273+pas_calc</f>
        <v>239</v>
      </c>
      <c r="D274" s="2">
        <f t="shared" si="10"/>
        <v>36.740875125842287</v>
      </c>
      <c r="E274" s="2">
        <f t="shared" si="11"/>
        <v>37.724776865583316</v>
      </c>
      <c r="F274" s="2">
        <f>P_sol*E_orientation*T_vitre*S_tubes*abs_tubes</f>
        <v>495.72000000000008</v>
      </c>
      <c r="G274" s="2">
        <f>P_sol*E_orientation*T_vitre*(s_tot-S_tubes)*abs_fond</f>
        <v>184.67999999999995</v>
      </c>
      <c r="H274" s="2">
        <f>(F274*60*pas_calc)</f>
        <v>29743.200000000004</v>
      </c>
      <c r="I274" s="2">
        <f>G274*60*pas_calc</f>
        <v>11080.799999999997</v>
      </c>
      <c r="J274" s="2">
        <f>(E274-t_ext)*((U_vitre*s_tot)+(U_fond*s_tot))*60*pas_calc</f>
        <v>9408.7782222804799</v>
      </c>
      <c r="K274" s="2">
        <f>(I274-J274-L274)/mcp_capteur</f>
        <v>4.1663028978935812E-2</v>
      </c>
      <c r="L274" s="2">
        <f>S_tubes*10*(E274-D274)*60*pas_calc</f>
        <v>1505.3696618037743</v>
      </c>
      <c r="M274" s="2">
        <f>(H274+L274)/(4180*V_tubes)</f>
        <v>7.4654122543991105E-2</v>
      </c>
    </row>
    <row r="275" spans="2:13" s="2" customFormat="1" x14ac:dyDescent="0.25">
      <c r="B275" s="2">
        <f t="shared" si="9"/>
        <v>4</v>
      </c>
      <c r="C275" s="2">
        <f>C274+pas_calc</f>
        <v>240</v>
      </c>
      <c r="D275" s="2">
        <f t="shared" si="10"/>
        <v>36.815529248386277</v>
      </c>
      <c r="E275" s="2">
        <f t="shared" si="11"/>
        <v>37.766439894562254</v>
      </c>
      <c r="F275" s="2">
        <f>P_sol*E_orientation*T_vitre*S_tubes*abs_tubes</f>
        <v>495.72000000000008</v>
      </c>
      <c r="G275" s="2">
        <f>P_sol*E_orientation*T_vitre*(s_tot-S_tubes)*abs_fond</f>
        <v>184.67999999999995</v>
      </c>
      <c r="H275" s="2">
        <f>(F275*60*pas_calc)</f>
        <v>29743.200000000004</v>
      </c>
      <c r="I275" s="2">
        <f>G275*60*pas_calc</f>
        <v>11080.799999999997</v>
      </c>
      <c r="J275" s="2">
        <f>(E275-t_ext)*((U_vitre*s_tot)+(U_fond*s_tot))*60*pas_calc</f>
        <v>9459.5237915768248</v>
      </c>
      <c r="K275" s="2">
        <f>(I275-J275-L275)/mcp_capteur</f>
        <v>4.1595729943481839E-2</v>
      </c>
      <c r="L275" s="2">
        <f>S_tubes*10*(E275-D275)*60*pas_calc</f>
        <v>1454.8932886492453</v>
      </c>
      <c r="M275" s="2">
        <f>(H275+L275)/(4180*V_tubes)</f>
        <v>7.4533532405375552E-2</v>
      </c>
    </row>
    <row r="276" spans="2:13" s="2" customFormat="1" x14ac:dyDescent="0.25">
      <c r="B276" s="2">
        <f t="shared" si="9"/>
        <v>4.0166666666666666</v>
      </c>
      <c r="C276" s="2">
        <f>C275+pas_calc</f>
        <v>241</v>
      </c>
      <c r="D276" s="2">
        <f t="shared" si="10"/>
        <v>36.890062780791652</v>
      </c>
      <c r="E276" s="2">
        <f t="shared" si="11"/>
        <v>37.808035624505735</v>
      </c>
      <c r="F276" s="2">
        <f>P_sol*E_orientation*T_vitre*S_tubes*abs_tubes</f>
        <v>495.72000000000008</v>
      </c>
      <c r="G276" s="2">
        <f>P_sol*E_orientation*T_vitre*(s_tot-S_tubes)*abs_fond</f>
        <v>184.67999999999995</v>
      </c>
      <c r="H276" s="2">
        <f>(F276*60*pas_calc)</f>
        <v>29743.200000000004</v>
      </c>
      <c r="I276" s="2">
        <f>G276*60*pas_calc</f>
        <v>11080.799999999997</v>
      </c>
      <c r="J276" s="2">
        <f>(E276-t_ext)*((U_vitre*s_tot)+(U_fond*s_tot))*60*pas_calc</f>
        <v>9510.187390647985</v>
      </c>
      <c r="K276" s="2">
        <f>(I276-J276-L276)/mcp_capteur</f>
        <v>4.1528539617366564E-2</v>
      </c>
      <c r="L276" s="2">
        <f>S_tubes*10*(E276-D276)*60*pas_calc</f>
        <v>1404.4984508825462</v>
      </c>
      <c r="M276" s="2">
        <f>(H276+L276)/(4180*V_tubes)</f>
        <v>7.441313705816649E-2</v>
      </c>
    </row>
    <row r="277" spans="2:13" s="2" customFormat="1" x14ac:dyDescent="0.25">
      <c r="B277" s="2">
        <f t="shared" si="9"/>
        <v>4.0333333333333332</v>
      </c>
      <c r="C277" s="2">
        <f>C276+pas_calc</f>
        <v>242</v>
      </c>
      <c r="D277" s="2">
        <f t="shared" si="10"/>
        <v>36.964475917849818</v>
      </c>
      <c r="E277" s="2">
        <f t="shared" si="11"/>
        <v>37.849564164123102</v>
      </c>
      <c r="F277" s="2">
        <f>P_sol*E_orientation*T_vitre*S_tubes*abs_tubes</f>
        <v>495.72000000000008</v>
      </c>
      <c r="G277" s="2">
        <f>P_sol*E_orientation*T_vitre*(s_tot-S_tubes)*abs_fond</f>
        <v>184.67999999999995</v>
      </c>
      <c r="H277" s="2">
        <f>(F277*60*pas_calc)</f>
        <v>29743.200000000004</v>
      </c>
      <c r="I277" s="2">
        <f>G277*60*pas_calc</f>
        <v>11080.799999999997</v>
      </c>
      <c r="J277" s="2">
        <f>(E277-t_ext)*((U_vitre*s_tot)+(U_fond*s_tot))*60*pas_calc</f>
        <v>9560.769151901939</v>
      </c>
      <c r="K277" s="2">
        <f>(I277-J277-L277)/mcp_capteur</f>
        <v>4.1461457824983367E-2</v>
      </c>
      <c r="L277" s="2">
        <f>S_tubes*10*(E277-D277)*60*pas_calc</f>
        <v>1354.1850167981249</v>
      </c>
      <c r="M277" s="2">
        <f>(H277+L277)/(4180*V_tubes)</f>
        <v>7.429293618771389E-2</v>
      </c>
    </row>
    <row r="278" spans="2:13" s="2" customFormat="1" x14ac:dyDescent="0.25">
      <c r="B278" s="2">
        <f t="shared" si="9"/>
        <v>4.05</v>
      </c>
      <c r="C278" s="2">
        <f>C277+pas_calc</f>
        <v>243</v>
      </c>
      <c r="D278" s="2">
        <f t="shared" si="10"/>
        <v>37.038768854037535</v>
      </c>
      <c r="E278" s="2">
        <f t="shared" si="11"/>
        <v>37.891025621948089</v>
      </c>
      <c r="F278" s="2">
        <f>P_sol*E_orientation*T_vitre*S_tubes*abs_tubes</f>
        <v>495.72000000000008</v>
      </c>
      <c r="G278" s="2">
        <f>P_sol*E_orientation*T_vitre*(s_tot-S_tubes)*abs_fond</f>
        <v>184.67999999999995</v>
      </c>
      <c r="H278" s="2">
        <f>(F278*60*pas_calc)</f>
        <v>29743.200000000004</v>
      </c>
      <c r="I278" s="2">
        <f>G278*60*pas_calc</f>
        <v>11080.799999999997</v>
      </c>
      <c r="J278" s="2">
        <f>(E278-t_ext)*((U_vitre*s_tot)+(U_fond*s_tot))*60*pas_calc</f>
        <v>9611.2692075327723</v>
      </c>
      <c r="K278" s="2">
        <f>(I278-J278-L278)/mcp_capteur</f>
        <v>4.1394484391019545E-2</v>
      </c>
      <c r="L278" s="2">
        <f>S_tubes*10*(E278-D278)*60*pas_calc</f>
        <v>1303.952854903147</v>
      </c>
      <c r="M278" s="2">
        <f>(H278+L278)/(4180*V_tubes)</f>
        <v>7.4172929479875957E-2</v>
      </c>
    </row>
    <row r="279" spans="2:13" s="2" customFormat="1" x14ac:dyDescent="0.25">
      <c r="B279" s="2">
        <f t="shared" si="9"/>
        <v>4.0666666666666664</v>
      </c>
      <c r="C279" s="2">
        <f>C278+pas_calc</f>
        <v>244</v>
      </c>
      <c r="D279" s="2">
        <f t="shared" si="10"/>
        <v>37.112941783517414</v>
      </c>
      <c r="E279" s="2">
        <f t="shared" si="11"/>
        <v>37.932420106339109</v>
      </c>
      <c r="F279" s="2">
        <f>P_sol*E_orientation*T_vitre*S_tubes*abs_tubes</f>
        <v>495.72000000000008</v>
      </c>
      <c r="G279" s="2">
        <f>P_sol*E_orientation*T_vitre*(s_tot-S_tubes)*abs_fond</f>
        <v>184.67999999999995</v>
      </c>
      <c r="H279" s="2">
        <f>(F279*60*pas_calc)</f>
        <v>29743.200000000004</v>
      </c>
      <c r="I279" s="2">
        <f>G279*60*pas_calc</f>
        <v>11080.799999999997</v>
      </c>
      <c r="J279" s="2">
        <f>(E279-t_ext)*((U_vitre*s_tot)+(U_fond*s_tot))*60*pas_calc</f>
        <v>9661.6876895210335</v>
      </c>
      <c r="K279" s="2">
        <f>(I279-J279-L279)/mcp_capteur</f>
        <v>4.1327619140442667E-2</v>
      </c>
      <c r="L279" s="2">
        <f>S_tubes*10*(E279-D279)*60*pas_calc</f>
        <v>1253.8018339171933</v>
      </c>
      <c r="M279" s="2">
        <f>(H279+L279)/(4180*V_tubes)</f>
        <v>7.4053116621018364E-2</v>
      </c>
    </row>
    <row r="280" spans="2:13" s="2" customFormat="1" x14ac:dyDescent="0.25">
      <c r="B280" s="2">
        <f t="shared" si="9"/>
        <v>4.083333333333333</v>
      </c>
      <c r="C280" s="2">
        <f>C279+pas_calc</f>
        <v>245</v>
      </c>
      <c r="D280" s="2">
        <f t="shared" si="10"/>
        <v>37.18699490013843</v>
      </c>
      <c r="E280" s="2">
        <f t="shared" si="11"/>
        <v>37.973747725479548</v>
      </c>
      <c r="F280" s="2">
        <f>P_sol*E_orientation*T_vitre*S_tubes*abs_tubes</f>
        <v>495.72000000000008</v>
      </c>
      <c r="G280" s="2">
        <f>P_sol*E_orientation*T_vitre*(s_tot-S_tubes)*abs_fond</f>
        <v>184.67999999999995</v>
      </c>
      <c r="H280" s="2">
        <f>(F280*60*pas_calc)</f>
        <v>29743.200000000004</v>
      </c>
      <c r="I280" s="2">
        <f>G280*60*pas_calc</f>
        <v>11080.799999999997</v>
      </c>
      <c r="J280" s="2">
        <f>(E280-t_ext)*((U_vitre*s_tot)+(U_fond*s_tot))*60*pas_calc</f>
        <v>9712.0247296340895</v>
      </c>
      <c r="K280" s="2">
        <f>(I280-J280-L280)/mcp_capteur</f>
        <v>4.1260861898499285E-2</v>
      </c>
      <c r="L280" s="2">
        <f>S_tubes*10*(E280-D280)*60*pas_calc</f>
        <v>1203.7318227719109</v>
      </c>
      <c r="M280" s="2">
        <f>(H280+L280)/(4180*V_tubes)</f>
        <v>7.3933497298013379E-2</v>
      </c>
    </row>
    <row r="281" spans="2:13" s="2" customFormat="1" x14ac:dyDescent="0.25">
      <c r="B281" s="2">
        <f t="shared" si="9"/>
        <v>4.0999999999999996</v>
      </c>
      <c r="C281" s="2">
        <f>C280+pas_calc</f>
        <v>246</v>
      </c>
      <c r="D281" s="2">
        <f t="shared" si="10"/>
        <v>37.260928397436444</v>
      </c>
      <c r="E281" s="2">
        <f t="shared" si="11"/>
        <v>38.015008587378048</v>
      </c>
      <c r="F281" s="2">
        <f>P_sol*E_orientation*T_vitre*S_tubes*abs_tubes</f>
        <v>495.72000000000008</v>
      </c>
      <c r="G281" s="2">
        <f>P_sol*E_orientation*T_vitre*(s_tot-S_tubes)*abs_fond</f>
        <v>184.67999999999995</v>
      </c>
      <c r="H281" s="2">
        <f>(F281*60*pas_calc)</f>
        <v>29743.200000000004</v>
      </c>
      <c r="I281" s="2">
        <f>G281*60*pas_calc</f>
        <v>11080.799999999997</v>
      </c>
      <c r="J281" s="2">
        <f>(E281-t_ext)*((U_vitre*s_tot)+(U_fond*s_tot))*60*pas_calc</f>
        <v>9762.2804594264635</v>
      </c>
      <c r="K281" s="2">
        <f>(I281-J281-L281)/mcp_capteur</f>
        <v>4.1194212490719966E-2</v>
      </c>
      <c r="L281" s="2">
        <f>S_tubes*10*(E281-D281)*60*pas_calc</f>
        <v>1153.7426906106541</v>
      </c>
      <c r="M281" s="2">
        <f>(H281+L281)/(4180*V_tubes)</f>
        <v>7.3814071198239101E-2</v>
      </c>
    </row>
    <row r="282" spans="2:13" s="2" customFormat="1" x14ac:dyDescent="0.25">
      <c r="B282" s="2">
        <f t="shared" si="9"/>
        <v>4.1166666666666663</v>
      </c>
      <c r="C282" s="2">
        <f>C281+pas_calc</f>
        <v>247</v>
      </c>
      <c r="D282" s="2">
        <f t="shared" si="10"/>
        <v>37.334742468634687</v>
      </c>
      <c r="E282" s="2">
        <f t="shared" si="11"/>
        <v>38.056202799868771</v>
      </c>
      <c r="F282" s="2">
        <f>P_sol*E_orientation*T_vitre*S_tubes*abs_tubes</f>
        <v>495.72000000000008</v>
      </c>
      <c r="G282" s="2">
        <f>P_sol*E_orientation*T_vitre*(s_tot-S_tubes)*abs_fond</f>
        <v>184.67999999999995</v>
      </c>
      <c r="H282" s="2">
        <f>(F282*60*pas_calc)</f>
        <v>29743.200000000004</v>
      </c>
      <c r="I282" s="2">
        <f>G282*60*pas_calc</f>
        <v>11080.799999999997</v>
      </c>
      <c r="J282" s="2">
        <f>(E282-t_ext)*((U_vitre*s_tot)+(U_fond*s_tot))*60*pas_calc</f>
        <v>9812.4550102401627</v>
      </c>
      <c r="K282" s="2">
        <f>(I282-J282-L282)/mcp_capteur</f>
        <v>4.1127670742921452E-2</v>
      </c>
      <c r="L282" s="2">
        <f>S_tubes*10*(E282-D282)*60*pas_calc</f>
        <v>1103.834306788149</v>
      </c>
      <c r="M282" s="2">
        <f>(H282+L282)/(4180*V_tubes)</f>
        <v>7.3694838009578559E-2</v>
      </c>
    </row>
    <row r="283" spans="2:13" s="2" customFormat="1" x14ac:dyDescent="0.25">
      <c r="B283" s="2">
        <f t="shared" si="9"/>
        <v>4.1333333333333337</v>
      </c>
      <c r="C283" s="2">
        <f>C282+pas_calc</f>
        <v>248</v>
      </c>
      <c r="D283" s="2">
        <f t="shared" si="10"/>
        <v>37.408437306644267</v>
      </c>
      <c r="E283" s="2">
        <f t="shared" si="11"/>
        <v>38.097330470611695</v>
      </c>
      <c r="F283" s="2">
        <f>P_sol*E_orientation*T_vitre*S_tubes*abs_tubes</f>
        <v>495.72000000000008</v>
      </c>
      <c r="G283" s="2">
        <f>P_sol*E_orientation*T_vitre*(s_tot-S_tubes)*abs_fond</f>
        <v>184.67999999999995</v>
      </c>
      <c r="H283" s="2">
        <f>(F283*60*pas_calc)</f>
        <v>29743.200000000004</v>
      </c>
      <c r="I283" s="2">
        <f>G283*60*pas_calc</f>
        <v>11080.799999999997</v>
      </c>
      <c r="J283" s="2">
        <f>(E283-t_ext)*((U_vitre*s_tot)+(U_fond*s_tot))*60*pas_calc</f>
        <v>9862.5485132050453</v>
      </c>
      <c r="K283" s="2">
        <f>(I283-J283-L283)/mcp_capteur</f>
        <v>4.106123648119666E-2</v>
      </c>
      <c r="L283" s="2">
        <f>S_tubes*10*(E283-D283)*60*pas_calc</f>
        <v>1054.0065408701655</v>
      </c>
      <c r="M283" s="2">
        <f>(H283+L283)/(4180*V_tubes)</f>
        <v>7.3575797420419004E-2</v>
      </c>
    </row>
    <row r="284" spans="2:13" s="2" customFormat="1" x14ac:dyDescent="0.25">
      <c r="B284" s="2">
        <f t="shared" si="9"/>
        <v>4.1500000000000004</v>
      </c>
      <c r="C284" s="2">
        <f>C283+pas_calc</f>
        <v>249</v>
      </c>
      <c r="D284" s="2">
        <f t="shared" si="10"/>
        <v>37.482013104064684</v>
      </c>
      <c r="E284" s="2">
        <f t="shared" si="11"/>
        <v>38.138391707092893</v>
      </c>
      <c r="F284" s="2">
        <f>P_sol*E_orientation*T_vitre*S_tubes*abs_tubes</f>
        <v>495.72000000000008</v>
      </c>
      <c r="G284" s="2">
        <f>P_sol*E_orientation*T_vitre*(s_tot-S_tubes)*abs_fond</f>
        <v>184.67999999999995</v>
      </c>
      <c r="H284" s="2">
        <f>(F284*60*pas_calc)</f>
        <v>29743.200000000004</v>
      </c>
      <c r="I284" s="2">
        <f>G284*60*pas_calc</f>
        <v>11080.799999999997</v>
      </c>
      <c r="J284" s="2">
        <f>(E284-t_ext)*((U_vitre*s_tot)+(U_fond*s_tot))*60*pas_calc</f>
        <v>9912.5610992391448</v>
      </c>
      <c r="K284" s="2">
        <f>(I284-J284-L284)/mcp_capteur</f>
        <v>4.099490953192321E-2</v>
      </c>
      <c r="L284" s="2">
        <f>S_tubes*10*(E284-D284)*60*pas_calc</f>
        <v>1004.2592626331598</v>
      </c>
      <c r="M284" s="2">
        <f>(H284+L284)/(4180*V_tubes)</f>
        <v>7.3456949119651019E-2</v>
      </c>
    </row>
    <row r="285" spans="2:13" s="2" customFormat="1" x14ac:dyDescent="0.25">
      <c r="B285" s="2">
        <f t="shared" si="9"/>
        <v>4.166666666666667</v>
      </c>
      <c r="C285" s="2">
        <f>C284+pas_calc</f>
        <v>250</v>
      </c>
      <c r="D285" s="2">
        <f t="shared" si="10"/>
        <v>37.555470053184337</v>
      </c>
      <c r="E285" s="2">
        <f t="shared" si="11"/>
        <v>38.179386616624818</v>
      </c>
      <c r="F285" s="2">
        <f>P_sol*E_orientation*T_vitre*S_tubes*abs_tubes</f>
        <v>495.72000000000008</v>
      </c>
      <c r="G285" s="2">
        <f>P_sol*E_orientation*T_vitre*(s_tot-S_tubes)*abs_fond</f>
        <v>184.67999999999995</v>
      </c>
      <c r="H285" s="2">
        <f>(F285*60*pas_calc)</f>
        <v>29743.200000000004</v>
      </c>
      <c r="I285" s="2">
        <f>G285*60*pas_calc</f>
        <v>11080.799999999997</v>
      </c>
      <c r="J285" s="2">
        <f>(E285-t_ext)*((U_vitre*s_tot)+(U_fond*s_tot))*60*pas_calc</f>
        <v>9962.492899049028</v>
      </c>
      <c r="K285" s="2">
        <f>(I285-J285-L285)/mcp_capteur</f>
        <v>4.0928689721758248E-2</v>
      </c>
      <c r="L285" s="2">
        <f>S_tubes*10*(E285-D285)*60*pas_calc</f>
        <v>954.59234206393648</v>
      </c>
      <c r="M285" s="2">
        <f>(H285+L285)/(4180*V_tubes)</f>
        <v>7.3338292796667717E-2</v>
      </c>
    </row>
    <row r="286" spans="2:13" s="2" customFormat="1" x14ac:dyDescent="0.25">
      <c r="B286" s="2">
        <f t="shared" si="9"/>
        <v>4.1833333333333336</v>
      </c>
      <c r="C286" s="2">
        <f>C285+pas_calc</f>
        <v>251</v>
      </c>
      <c r="D286" s="2">
        <f t="shared" si="10"/>
        <v>37.628808345981007</v>
      </c>
      <c r="E286" s="2">
        <f t="shared" si="11"/>
        <v>38.220315306346578</v>
      </c>
      <c r="F286" s="2">
        <f>P_sol*E_orientation*T_vitre*S_tubes*abs_tubes</f>
        <v>495.72000000000008</v>
      </c>
      <c r="G286" s="2">
        <f>P_sol*E_orientation*T_vitre*(s_tot-S_tubes)*abs_fond</f>
        <v>184.67999999999995</v>
      </c>
      <c r="H286" s="2">
        <f>(F286*60*pas_calc)</f>
        <v>29743.200000000004</v>
      </c>
      <c r="I286" s="2">
        <f>G286*60*pas_calc</f>
        <v>11080.799999999997</v>
      </c>
      <c r="J286" s="2">
        <f>(E286-t_ext)*((U_vitre*s_tot)+(U_fond*s_tot))*60*pas_calc</f>
        <v>10012.344043130131</v>
      </c>
      <c r="K286" s="2">
        <f>(I286-J286-L286)/mcp_capteur</f>
        <v>4.0862576877635573E-2</v>
      </c>
      <c r="L286" s="2">
        <f>S_tubes*10*(E286-D286)*60*pas_calc</f>
        <v>905.00564935932368</v>
      </c>
      <c r="M286" s="2">
        <f>(H286+L286)/(4180*V_tubes)</f>
        <v>7.3219828141363935E-2</v>
      </c>
    </row>
    <row r="287" spans="2:13" s="2" customFormat="1" x14ac:dyDescent="0.25">
      <c r="B287" s="2">
        <f t="shared" si="9"/>
        <v>4.2</v>
      </c>
      <c r="C287" s="2">
        <f>C286+pas_calc</f>
        <v>252</v>
      </c>
      <c r="D287" s="2">
        <f t="shared" si="10"/>
        <v>37.702028174122368</v>
      </c>
      <c r="E287" s="2">
        <f t="shared" si="11"/>
        <v>38.261177883224214</v>
      </c>
      <c r="F287" s="2">
        <f>P_sol*E_orientation*T_vitre*S_tubes*abs_tubes</f>
        <v>495.72000000000008</v>
      </c>
      <c r="G287" s="2">
        <f>P_sol*E_orientation*T_vitre*(s_tot-S_tubes)*abs_fond</f>
        <v>184.67999999999995</v>
      </c>
      <c r="H287" s="2">
        <f>(F287*60*pas_calc)</f>
        <v>29743.200000000004</v>
      </c>
      <c r="I287" s="2">
        <f>G287*60*pas_calc</f>
        <v>11080.799999999997</v>
      </c>
      <c r="J287" s="2">
        <f>(E287-t_ext)*((U_vitre*s_tot)+(U_fond*s_tot))*60*pas_calc</f>
        <v>10062.114661767093</v>
      </c>
      <c r="K287" s="2">
        <f>(I287-J287-L287)/mcp_capteur</f>
        <v>4.0796570826770247E-2</v>
      </c>
      <c r="L287" s="2">
        <f>S_tubes*10*(E287-D287)*60*pas_calc</f>
        <v>855.49905492582354</v>
      </c>
      <c r="M287" s="2">
        <f>(H287+L287)/(4180*V_tubes)</f>
        <v>7.3101554844135497E-2</v>
      </c>
    </row>
    <row r="288" spans="2:13" s="2" customFormat="1" x14ac:dyDescent="0.25">
      <c r="B288" s="2">
        <f t="shared" si="9"/>
        <v>4.2166666666666668</v>
      </c>
      <c r="C288" s="2">
        <f>C287+pas_calc</f>
        <v>253</v>
      </c>
      <c r="D288" s="2">
        <f t="shared" si="10"/>
        <v>37.775129728966505</v>
      </c>
      <c r="E288" s="2">
        <f t="shared" si="11"/>
        <v>38.301974454050985</v>
      </c>
      <c r="F288" s="2">
        <f>P_sol*E_orientation*T_vitre*S_tubes*abs_tubes</f>
        <v>495.72000000000008</v>
      </c>
      <c r="G288" s="2">
        <f>P_sol*E_orientation*T_vitre*(s_tot-S_tubes)*abs_fond</f>
        <v>184.67999999999995</v>
      </c>
      <c r="H288" s="2">
        <f>(F288*60*pas_calc)</f>
        <v>29743.200000000004</v>
      </c>
      <c r="I288" s="2">
        <f>G288*60*pas_calc</f>
        <v>11080.799999999997</v>
      </c>
      <c r="J288" s="2">
        <f>(E288-t_ext)*((U_vitre*s_tot)+(U_fond*s_tot))*60*pas_calc</f>
        <v>10111.8048850341</v>
      </c>
      <c r="K288" s="2">
        <f>(I288-J288-L288)/mcp_capteur</f>
        <v>4.0730671396660652E-2</v>
      </c>
      <c r="L288" s="2">
        <f>S_tubes*10*(E288-D288)*60*pas_calc</f>
        <v>806.07242937925469</v>
      </c>
      <c r="M288" s="2">
        <f>(H288+L288)/(4180*V_tubes)</f>
        <v>7.2983472595878243E-2</v>
      </c>
    </row>
    <row r="289" spans="2:13" s="2" customFormat="1" x14ac:dyDescent="0.25">
      <c r="B289" s="2">
        <f t="shared" si="9"/>
        <v>4.2333333333333334</v>
      </c>
      <c r="C289" s="2">
        <f>C288+pas_calc</f>
        <v>254</v>
      </c>
      <c r="D289" s="2">
        <f t="shared" si="10"/>
        <v>37.848113201562384</v>
      </c>
      <c r="E289" s="2">
        <f t="shared" si="11"/>
        <v>38.342705125447644</v>
      </c>
      <c r="F289" s="2">
        <f>P_sol*E_orientation*T_vitre*S_tubes*abs_tubes</f>
        <v>495.72000000000008</v>
      </c>
      <c r="G289" s="2">
        <f>P_sol*E_orientation*T_vitre*(s_tot-S_tubes)*abs_fond</f>
        <v>184.67999999999995</v>
      </c>
      <c r="H289" s="2">
        <f>(F289*60*pas_calc)</f>
        <v>29743.200000000004</v>
      </c>
      <c r="I289" s="2">
        <f>G289*60*pas_calc</f>
        <v>11080.799999999997</v>
      </c>
      <c r="J289" s="2">
        <f>(E289-t_ext)*((U_vitre*s_tot)+(U_fond*s_tot))*60*pas_calc</f>
        <v>10161.414842795231</v>
      </c>
      <c r="K289" s="2">
        <f>(I289-J289-L289)/mcp_capteur</f>
        <v>4.0664878415079667E-2</v>
      </c>
      <c r="L289" s="2">
        <f>S_tubes*10*(E289-D289)*60*pas_calc</f>
        <v>756.72564354444739</v>
      </c>
      <c r="M289" s="2">
        <f>(H289+L289)/(4180*V_tubes)</f>
        <v>7.2865581087987338E-2</v>
      </c>
    </row>
    <row r="290" spans="2:13" s="2" customFormat="1" x14ac:dyDescent="0.25">
      <c r="B290" s="2">
        <f t="shared" si="9"/>
        <v>4.25</v>
      </c>
      <c r="C290" s="2">
        <f>C289+pas_calc</f>
        <v>255</v>
      </c>
      <c r="D290" s="2">
        <f t="shared" si="10"/>
        <v>37.920978782650373</v>
      </c>
      <c r="E290" s="2">
        <f t="shared" si="11"/>
        <v>38.383370003862723</v>
      </c>
      <c r="F290" s="2">
        <f>P_sol*E_orientation*T_vitre*S_tubes*abs_tubes</f>
        <v>495.72000000000008</v>
      </c>
      <c r="G290" s="2">
        <f>P_sol*E_orientation*T_vitre*(s_tot-S_tubes)*abs_fond</f>
        <v>184.67999999999995</v>
      </c>
      <c r="H290" s="2">
        <f>(F290*60*pas_calc)</f>
        <v>29743.200000000004</v>
      </c>
      <c r="I290" s="2">
        <f>G290*60*pas_calc</f>
        <v>11080.799999999997</v>
      </c>
      <c r="J290" s="2">
        <f>(E290-t_ext)*((U_vitre*s_tot)+(U_fond*s_tot))*60*pas_calc</f>
        <v>10210.944664704797</v>
      </c>
      <c r="K290" s="2">
        <f>(I290-J290-L290)/mcp_capteur</f>
        <v>4.0599191710076185E-2</v>
      </c>
      <c r="L290" s="2">
        <f>S_tubes*10*(E290-D290)*60*pas_calc</f>
        <v>707.45856845489561</v>
      </c>
      <c r="M290" s="2">
        <f>(H290+L290)/(4180*V_tubes)</f>
        <v>7.2747880012356506E-2</v>
      </c>
    </row>
    <row r="291" spans="2:13" s="2" customFormat="1" x14ac:dyDescent="0.25">
      <c r="B291" s="2">
        <f t="shared" si="9"/>
        <v>4.2666666666666666</v>
      </c>
      <c r="C291" s="2">
        <f>C290+pas_calc</f>
        <v>256</v>
      </c>
      <c r="D291" s="2">
        <f t="shared" si="10"/>
        <v>37.993726662662731</v>
      </c>
      <c r="E291" s="2">
        <f t="shared" si="11"/>
        <v>38.423969195572802</v>
      </c>
      <c r="F291" s="2">
        <f>P_sol*E_orientation*T_vitre*S_tubes*abs_tubes</f>
        <v>495.72000000000008</v>
      </c>
      <c r="G291" s="2">
        <f>P_sol*E_orientation*T_vitre*(s_tot-S_tubes)*abs_fond</f>
        <v>184.67999999999995</v>
      </c>
      <c r="H291" s="2">
        <f>(F291*60*pas_calc)</f>
        <v>29743.200000000004</v>
      </c>
      <c r="I291" s="2">
        <f>G291*60*pas_calc</f>
        <v>11080.799999999997</v>
      </c>
      <c r="J291" s="2">
        <f>(E291-t_ext)*((U_vitre*s_tot)+(U_fond*s_tot))*60*pas_calc</f>
        <v>10260.394480207673</v>
      </c>
      <c r="K291" s="2">
        <f>(I291-J291-L291)/mcp_capteur</f>
        <v>4.0533611109978752E-2</v>
      </c>
      <c r="L291" s="2">
        <f>S_tubes*10*(E291-D291)*60*pas_calc</f>
        <v>658.27107535240941</v>
      </c>
      <c r="M291" s="2">
        <f>(H291+L291)/(4180*V_tubes)</f>
        <v>7.2630369061377098E-2</v>
      </c>
    </row>
    <row r="292" spans="2:13" s="2" customFormat="1" x14ac:dyDescent="0.25">
      <c r="B292" s="2">
        <f t="shared" ref="B292:B355" si="12">C292/60</f>
        <v>4.2833333333333332</v>
      </c>
      <c r="C292" s="2">
        <f>C291+pas_calc</f>
        <v>257</v>
      </c>
      <c r="D292" s="2">
        <f t="shared" si="10"/>
        <v>38.06635703172411</v>
      </c>
      <c r="E292" s="2">
        <f t="shared" si="11"/>
        <v>38.464502806682781</v>
      </c>
      <c r="F292" s="2">
        <f>P_sol*E_orientation*T_vitre*S_tubes*abs_tubes</f>
        <v>495.72000000000008</v>
      </c>
      <c r="G292" s="2">
        <f>P_sol*E_orientation*T_vitre*(s_tot-S_tubes)*abs_fond</f>
        <v>184.67999999999995</v>
      </c>
      <c r="H292" s="2">
        <f>(F292*60*pas_calc)</f>
        <v>29743.200000000004</v>
      </c>
      <c r="I292" s="2">
        <f>G292*60*pas_calc</f>
        <v>11080.799999999997</v>
      </c>
      <c r="J292" s="2">
        <f>(E292-t_ext)*((U_vitre*s_tot)+(U_fond*s_tot))*60*pas_calc</f>
        <v>10309.764418539628</v>
      </c>
      <c r="K292" s="2">
        <f>(I292-J292-L292)/mcp_capteur</f>
        <v>4.0468136443400797E-2</v>
      </c>
      <c r="L292" s="2">
        <f>S_tubes*10*(E292-D292)*60*pas_calc</f>
        <v>609.16303568676676</v>
      </c>
      <c r="M292" s="2">
        <f>(H292+L292)/(4180*V_tubes)</f>
        <v>7.2513047927937349E-2</v>
      </c>
    </row>
    <row r="293" spans="2:13" s="2" customFormat="1" x14ac:dyDescent="0.25">
      <c r="B293" s="2">
        <f t="shared" si="12"/>
        <v>4.3</v>
      </c>
      <c r="C293" s="2">
        <f>C292+pas_calc</f>
        <v>258</v>
      </c>
      <c r="D293" s="2">
        <f t="shared" ref="D293:D356" si="13">D292+M292</f>
        <v>38.138870079652044</v>
      </c>
      <c r="E293" s="2">
        <f t="shared" ref="E293:E356" si="14">E292+K292</f>
        <v>38.504970943126182</v>
      </c>
      <c r="F293" s="2">
        <f>P_sol*E_orientation*T_vitre*S_tubes*abs_tubes</f>
        <v>495.72000000000008</v>
      </c>
      <c r="G293" s="2">
        <f>P_sol*E_orientation*T_vitre*(s_tot-S_tubes)*abs_fond</f>
        <v>184.67999999999995</v>
      </c>
      <c r="H293" s="2">
        <f>(F293*60*pas_calc)</f>
        <v>29743.200000000004</v>
      </c>
      <c r="I293" s="2">
        <f>G293*60*pas_calc</f>
        <v>11080.799999999997</v>
      </c>
      <c r="J293" s="2">
        <f>(E293-t_ext)*((U_vitre*s_tot)+(U_fond*s_tot))*60*pas_calc</f>
        <v>10359.054608727689</v>
      </c>
      <c r="K293" s="2">
        <f>(I293-J293-L293)/mcp_capteur</f>
        <v>4.0402767539219384E-2</v>
      </c>
      <c r="L293" s="2">
        <f>S_tubes*10*(E293-D293)*60*pas_calc</f>
        <v>560.13432111543102</v>
      </c>
      <c r="M293" s="2">
        <f>(H293+L293)/(4180*V_tubes)</f>
        <v>7.2395916305421609E-2</v>
      </c>
    </row>
    <row r="294" spans="2:13" s="2" customFormat="1" x14ac:dyDescent="0.25">
      <c r="B294" s="2">
        <f t="shared" si="12"/>
        <v>4.3166666666666664</v>
      </c>
      <c r="C294" s="2">
        <f>C293+pas_calc</f>
        <v>259</v>
      </c>
      <c r="D294" s="2">
        <f t="shared" si="13"/>
        <v>38.211265995957469</v>
      </c>
      <c r="E294" s="2">
        <f t="shared" si="14"/>
        <v>38.545373710665402</v>
      </c>
      <c r="F294" s="2">
        <f>P_sol*E_orientation*T_vitre*S_tubes*abs_tubes</f>
        <v>495.72000000000008</v>
      </c>
      <c r="G294" s="2">
        <f>P_sol*E_orientation*T_vitre*(s_tot-S_tubes)*abs_fond</f>
        <v>184.67999999999995</v>
      </c>
      <c r="H294" s="2">
        <f>(F294*60*pas_calc)</f>
        <v>29743.200000000004</v>
      </c>
      <c r="I294" s="2">
        <f>G294*60*pas_calc</f>
        <v>11080.799999999997</v>
      </c>
      <c r="J294" s="2">
        <f>(E294-t_ext)*((U_vitre*s_tot)+(U_fond*s_tot))*60*pas_calc</f>
        <v>10408.26517959046</v>
      </c>
      <c r="K294" s="2">
        <f>(I294-J294-L294)/mcp_capteur</f>
        <v>4.0337504226599805E-2</v>
      </c>
      <c r="L294" s="2">
        <f>S_tubes*10*(E294-D294)*60*pas_calc</f>
        <v>511.18480350313791</v>
      </c>
      <c r="M294" s="2">
        <f>(H294+L294)/(4180*V_tubes)</f>
        <v>7.2278973887709472E-2</v>
      </c>
    </row>
    <row r="295" spans="2:13" s="2" customFormat="1" x14ac:dyDescent="0.25">
      <c r="B295" s="2">
        <f t="shared" si="12"/>
        <v>4.333333333333333</v>
      </c>
      <c r="C295" s="2">
        <f>C294+pas_calc</f>
        <v>260</v>
      </c>
      <c r="D295" s="2">
        <f t="shared" si="13"/>
        <v>38.283544969845181</v>
      </c>
      <c r="E295" s="2">
        <f t="shared" si="14"/>
        <v>38.585711214892001</v>
      </c>
      <c r="F295" s="2">
        <f>P_sol*E_orientation*T_vitre*S_tubes*abs_tubes</f>
        <v>495.72000000000008</v>
      </c>
      <c r="G295" s="2">
        <f>P_sol*E_orientation*T_vitre*(s_tot-S_tubes)*abs_fond</f>
        <v>184.67999999999995</v>
      </c>
      <c r="H295" s="2">
        <f>(F295*60*pas_calc)</f>
        <v>29743.200000000004</v>
      </c>
      <c r="I295" s="2">
        <f>G295*60*pas_calc</f>
        <v>11080.799999999997</v>
      </c>
      <c r="J295" s="2">
        <f>(E295-t_ext)*((U_vitre*s_tot)+(U_fond*s_tot))*60*pas_calc</f>
        <v>10457.396259738458</v>
      </c>
      <c r="K295" s="2">
        <f>(I295-J295-L295)/mcp_capteur</f>
        <v>4.0272346334976263E-2</v>
      </c>
      <c r="L295" s="2">
        <f>S_tubes*10*(E295-D295)*60*pas_calc</f>
        <v>462.31435492163445</v>
      </c>
      <c r="M295" s="2">
        <f>(H295+L295)/(4180*V_tubes)</f>
        <v>7.2162220369175051E-2</v>
      </c>
    </row>
    <row r="296" spans="2:13" s="2" customFormat="1" x14ac:dyDescent="0.25">
      <c r="B296" s="2">
        <f t="shared" si="12"/>
        <v>4.3499999999999996</v>
      </c>
      <c r="C296" s="2">
        <f>C295+pas_calc</f>
        <v>261</v>
      </c>
      <c r="D296" s="2">
        <f t="shared" si="13"/>
        <v>38.355707190214353</v>
      </c>
      <c r="E296" s="2">
        <f t="shared" si="14"/>
        <v>38.625983561226974</v>
      </c>
      <c r="F296" s="2">
        <f>P_sol*E_orientation*T_vitre*S_tubes*abs_tubes</f>
        <v>495.72000000000008</v>
      </c>
      <c r="G296" s="2">
        <f>P_sol*E_orientation*T_vitre*(s_tot-S_tubes)*abs_fond</f>
        <v>184.67999999999995</v>
      </c>
      <c r="H296" s="2">
        <f>(F296*60*pas_calc)</f>
        <v>29743.200000000004</v>
      </c>
      <c r="I296" s="2">
        <f>G296*60*pas_calc</f>
        <v>11080.799999999997</v>
      </c>
      <c r="J296" s="2">
        <f>(E296-t_ext)*((U_vitre*s_tot)+(U_fond*s_tot))*60*pas_calc</f>
        <v>10506.447977574455</v>
      </c>
      <c r="K296" s="2">
        <f>(I296-J296-L296)/mcp_capteur</f>
        <v>4.0207293694058267E-2</v>
      </c>
      <c r="L296" s="2">
        <f>S_tubes*10*(E296-D296)*60*pas_calc</f>
        <v>413.52284764930954</v>
      </c>
      <c r="M296" s="2">
        <f>(H296+L296)/(4180*V_tubes)</f>
        <v>7.2045655444686163E-2</v>
      </c>
    </row>
    <row r="297" spans="2:13" s="2" customFormat="1" x14ac:dyDescent="0.25">
      <c r="B297" s="2">
        <f t="shared" si="12"/>
        <v>4.3666666666666663</v>
      </c>
      <c r="C297" s="2">
        <f>C296+pas_calc</f>
        <v>262</v>
      </c>
      <c r="D297" s="2">
        <f t="shared" si="13"/>
        <v>38.427752845659036</v>
      </c>
      <c r="E297" s="2">
        <f t="shared" si="14"/>
        <v>38.666190854921034</v>
      </c>
      <c r="F297" s="2">
        <f>P_sol*E_orientation*T_vitre*S_tubes*abs_tubes</f>
        <v>495.72000000000008</v>
      </c>
      <c r="G297" s="2">
        <f>P_sol*E_orientation*T_vitre*(s_tot-S_tubes)*abs_fond</f>
        <v>184.67999999999995</v>
      </c>
      <c r="H297" s="2">
        <f>(F297*60*pas_calc)</f>
        <v>29743.200000000004</v>
      </c>
      <c r="I297" s="2">
        <f>G297*60*pas_calc</f>
        <v>11080.799999999997</v>
      </c>
      <c r="J297" s="2">
        <f>(E297-t_ext)*((U_vitre*s_tot)+(U_fond*s_tot))*60*pas_calc</f>
        <v>10555.420461293819</v>
      </c>
      <c r="K297" s="2">
        <f>(I297-J297-L297)/mcp_capteur</f>
        <v>4.0142346133830401E-2</v>
      </c>
      <c r="L297" s="2">
        <f>S_tubes*10*(E297-D297)*60*pas_calc</f>
        <v>364.81015417085661</v>
      </c>
      <c r="M297" s="2">
        <f>(H297+L297)/(4180*V_tubes)</f>
        <v>7.1929278809603453E-2</v>
      </c>
    </row>
    <row r="298" spans="2:13" s="2" customFormat="1" x14ac:dyDescent="0.25">
      <c r="B298" s="2">
        <f t="shared" si="12"/>
        <v>4.3833333333333337</v>
      </c>
      <c r="C298" s="2">
        <f>C297+pas_calc</f>
        <v>263</v>
      </c>
      <c r="D298" s="2">
        <f t="shared" si="13"/>
        <v>38.499682124468642</v>
      </c>
      <c r="E298" s="2">
        <f t="shared" si="14"/>
        <v>38.706333201054868</v>
      </c>
      <c r="F298" s="2">
        <f>P_sol*E_orientation*T_vitre*S_tubes*abs_tubes</f>
        <v>495.72000000000008</v>
      </c>
      <c r="G298" s="2">
        <f>P_sol*E_orientation*T_vitre*(s_tot-S_tubes)*abs_fond</f>
        <v>184.67999999999995</v>
      </c>
      <c r="H298" s="2">
        <f>(F298*60*pas_calc)</f>
        <v>29743.200000000004</v>
      </c>
      <c r="I298" s="2">
        <f>G298*60*pas_calc</f>
        <v>11080.799999999997</v>
      </c>
      <c r="J298" s="2">
        <f>(E298-t_ext)*((U_vitre*s_tot)+(U_fond*s_tot))*60*pas_calc</f>
        <v>10604.313838884829</v>
      </c>
      <c r="K298" s="2">
        <f>(I298-J298-L298)/mcp_capteur</f>
        <v>4.0077503484560538E-2</v>
      </c>
      <c r="L298" s="2">
        <f>S_tubes*10*(E298-D298)*60*pas_calc</f>
        <v>316.17614717692607</v>
      </c>
      <c r="M298" s="2">
        <f>(H298+L298)/(4180*V_tubes)</f>
        <v>7.1813090159779658E-2</v>
      </c>
    </row>
    <row r="299" spans="2:13" s="2" customFormat="1" x14ac:dyDescent="0.25">
      <c r="B299" s="2">
        <f t="shared" si="12"/>
        <v>4.4000000000000004</v>
      </c>
      <c r="C299" s="2">
        <f>C298+pas_calc</f>
        <v>264</v>
      </c>
      <c r="D299" s="2">
        <f t="shared" si="13"/>
        <v>38.57149521462842</v>
      </c>
      <c r="E299" s="2">
        <f t="shared" si="14"/>
        <v>38.746410704539429</v>
      </c>
      <c r="F299" s="2">
        <f>P_sol*E_orientation*T_vitre*S_tubes*abs_tubes</f>
        <v>495.72000000000008</v>
      </c>
      <c r="G299" s="2">
        <f>P_sol*E_orientation*T_vitre*(s_tot-S_tubes)*abs_fond</f>
        <v>184.67999999999995</v>
      </c>
      <c r="H299" s="2">
        <f>(F299*60*pas_calc)</f>
        <v>29743.200000000004</v>
      </c>
      <c r="I299" s="2">
        <f>G299*60*pas_calc</f>
        <v>11080.799999999997</v>
      </c>
      <c r="J299" s="2">
        <f>(E299-t_ext)*((U_vitre*s_tot)+(U_fond*s_tot))*60*pas_calc</f>
        <v>10653.128238129026</v>
      </c>
      <c r="K299" s="2">
        <f>(I299-J299-L299)/mcp_capteur</f>
        <v>4.0012765576782315E-2</v>
      </c>
      <c r="L299" s="2">
        <f>S_tubes*10*(E299-D299)*60*pas_calc</f>
        <v>267.62069956384249</v>
      </c>
      <c r="M299" s="2">
        <f>(H299+L299)/(4180*V_tubes)</f>
        <v>7.1697089191558816E-2</v>
      </c>
    </row>
    <row r="300" spans="2:13" s="2" customFormat="1" x14ac:dyDescent="0.25">
      <c r="B300" s="2">
        <f t="shared" si="12"/>
        <v>4.416666666666667</v>
      </c>
      <c r="C300" s="2">
        <f>C299+pas_calc</f>
        <v>265</v>
      </c>
      <c r="D300" s="2">
        <f t="shared" si="13"/>
        <v>38.64319230381998</v>
      </c>
      <c r="E300" s="2">
        <f t="shared" si="14"/>
        <v>38.786423470116212</v>
      </c>
      <c r="F300" s="2">
        <f>P_sol*E_orientation*T_vitre*S_tubes*abs_tubes</f>
        <v>495.72000000000008</v>
      </c>
      <c r="G300" s="2">
        <f>P_sol*E_orientation*T_vitre*(s_tot-S_tubes)*abs_fond</f>
        <v>184.67999999999995</v>
      </c>
      <c r="H300" s="2">
        <f>(F300*60*pas_calc)</f>
        <v>29743.200000000004</v>
      </c>
      <c r="I300" s="2">
        <f>G300*60*pas_calc</f>
        <v>11080.799999999997</v>
      </c>
      <c r="J300" s="2">
        <f>(E300-t_ext)*((U_vitre*s_tot)+(U_fond*s_tot))*60*pas_calc</f>
        <v>10701.863786601547</v>
      </c>
      <c r="K300" s="2">
        <f>(I300-J300-L300)/mcp_capteur</f>
        <v>3.9948132241303877E-2</v>
      </c>
      <c r="L300" s="2">
        <f>S_tubes*10*(E300-D300)*60*pas_calc</f>
        <v>219.14368443323499</v>
      </c>
      <c r="M300" s="2">
        <f>(H300+L300)/(4180*V_tubes)</f>
        <v>7.1581275601775504E-2</v>
      </c>
    </row>
    <row r="301" spans="2:13" s="2" customFormat="1" x14ac:dyDescent="0.25">
      <c r="B301" s="2">
        <f t="shared" si="12"/>
        <v>4.4333333333333336</v>
      </c>
      <c r="C301" s="2">
        <f>C300+pas_calc</f>
        <v>266</v>
      </c>
      <c r="D301" s="2">
        <f t="shared" si="13"/>
        <v>38.714773579421752</v>
      </c>
      <c r="E301" s="2">
        <f t="shared" si="14"/>
        <v>38.826371602357518</v>
      </c>
      <c r="F301" s="2">
        <f>P_sol*E_orientation*T_vitre*S_tubes*abs_tubes</f>
        <v>495.72000000000008</v>
      </c>
      <c r="G301" s="2">
        <f>P_sol*E_orientation*T_vitre*(s_tot-S_tubes)*abs_fond</f>
        <v>184.67999999999995</v>
      </c>
      <c r="H301" s="2">
        <f>(F301*60*pas_calc)</f>
        <v>29743.200000000004</v>
      </c>
      <c r="I301" s="2">
        <f>G301*60*pas_calc</f>
        <v>11080.799999999997</v>
      </c>
      <c r="J301" s="2">
        <f>(E301-t_ext)*((U_vitre*s_tot)+(U_fond*s_tot))*60*pas_calc</f>
        <v>10750.520611671458</v>
      </c>
      <c r="K301" s="2">
        <f>(I301-J301-L301)/mcp_capteur</f>
        <v>3.9883603309204339E-2</v>
      </c>
      <c r="L301" s="2">
        <f>S_tubes*10*(E301-D301)*60*pas_calc</f>
        <v>170.74497509172207</v>
      </c>
      <c r="M301" s="2">
        <f>(H301+L301)/(4180*V_tubes)</f>
        <v>7.1465649087754005E-2</v>
      </c>
    </row>
    <row r="302" spans="2:13" s="2" customFormat="1" x14ac:dyDescent="0.25">
      <c r="B302" s="2">
        <f t="shared" si="12"/>
        <v>4.45</v>
      </c>
      <c r="C302" s="2">
        <f>C301+pas_calc</f>
        <v>267</v>
      </c>
      <c r="D302" s="2">
        <f t="shared" si="13"/>
        <v>38.786239228509508</v>
      </c>
      <c r="E302" s="2">
        <f t="shared" si="14"/>
        <v>38.866255205666725</v>
      </c>
      <c r="F302" s="2">
        <f>P_sol*E_orientation*T_vitre*S_tubes*abs_tubes</f>
        <v>495.72000000000008</v>
      </c>
      <c r="G302" s="2">
        <f>P_sol*E_orientation*T_vitre*(s_tot-S_tubes)*abs_fond</f>
        <v>184.67999999999995</v>
      </c>
      <c r="H302" s="2">
        <f>(F302*60*pas_calc)</f>
        <v>29743.200000000004</v>
      </c>
      <c r="I302" s="2">
        <f>G302*60*pas_calc</f>
        <v>11080.799999999997</v>
      </c>
      <c r="J302" s="2">
        <f>(E302-t_ext)*((U_vitre*s_tot)+(U_fond*s_tot))*60*pas_calc</f>
        <v>10799.098840502073</v>
      </c>
      <c r="K302" s="2">
        <f>(I302-J302-L302)/mcp_capteur</f>
        <v>3.9819178611845765E-2</v>
      </c>
      <c r="L302" s="2">
        <f>S_tubes*10*(E302-D302)*60*pas_calc</f>
        <v>122.42444505054183</v>
      </c>
      <c r="M302" s="2">
        <f>(H302+L302)/(4180*V_tubes)</f>
        <v>7.1350209347307444E-2</v>
      </c>
    </row>
    <row r="303" spans="2:13" s="2" customFormat="1" x14ac:dyDescent="0.25">
      <c r="B303" s="2">
        <f t="shared" si="12"/>
        <v>4.4666666666666668</v>
      </c>
      <c r="C303" s="2">
        <f>C302+pas_calc</f>
        <v>268</v>
      </c>
      <c r="D303" s="2">
        <f t="shared" si="13"/>
        <v>38.857589437856817</v>
      </c>
      <c r="E303" s="2">
        <f t="shared" si="14"/>
        <v>38.906074384278568</v>
      </c>
      <c r="F303" s="2">
        <f>P_sol*E_orientation*T_vitre*S_tubes*abs_tubes</f>
        <v>495.72000000000008</v>
      </c>
      <c r="G303" s="2">
        <f>P_sol*E_orientation*T_vitre*(s_tot-S_tubes)*abs_fond</f>
        <v>184.67999999999995</v>
      </c>
      <c r="H303" s="2">
        <f>(F303*60*pas_calc)</f>
        <v>29743.200000000004</v>
      </c>
      <c r="I303" s="2">
        <f>G303*60*pas_calc</f>
        <v>11080.799999999997</v>
      </c>
      <c r="J303" s="2">
        <f>(E303-t_ext)*((U_vitre*s_tot)+(U_fond*s_tot))*60*pas_calc</f>
        <v>10847.598600051297</v>
      </c>
      <c r="K303" s="2">
        <f>(I303-J303-L303)/mcp_capteur</f>
        <v>3.9754857980855124E-2</v>
      </c>
      <c r="L303" s="2">
        <f>S_tubes*10*(E303-D303)*60*pas_calc</f>
        <v>74.181968025280312</v>
      </c>
      <c r="M303" s="2">
        <f>(H303+L303)/(4180*V_tubes)</f>
        <v>7.1234956078737144E-2</v>
      </c>
    </row>
    <row r="304" spans="2:13" s="2" customFormat="1" x14ac:dyDescent="0.25">
      <c r="B304" s="2">
        <f t="shared" si="12"/>
        <v>4.4833333333333334</v>
      </c>
      <c r="C304" s="2">
        <f>C303+pas_calc</f>
        <v>269</v>
      </c>
      <c r="D304" s="2">
        <f t="shared" si="13"/>
        <v>38.928824393935557</v>
      </c>
      <c r="E304" s="2">
        <f t="shared" si="14"/>
        <v>38.945829242259421</v>
      </c>
      <c r="F304" s="2">
        <f>P_sol*E_orientation*T_vitre*S_tubes*abs_tubes</f>
        <v>495.72000000000008</v>
      </c>
      <c r="G304" s="2">
        <f>P_sol*E_orientation*T_vitre*(s_tot-S_tubes)*abs_fond</f>
        <v>184.67999999999995</v>
      </c>
      <c r="H304" s="2">
        <f>(F304*60*pas_calc)</f>
        <v>29743.200000000004</v>
      </c>
      <c r="I304" s="2">
        <f>G304*60*pas_calc</f>
        <v>11080.799999999997</v>
      </c>
      <c r="J304" s="2">
        <f>(E304-t_ext)*((U_vitre*s_tot)+(U_fond*s_tot))*60*pas_calc</f>
        <v>10896.020017071975</v>
      </c>
      <c r="K304" s="2">
        <f>(I304-J304-L304)/mcp_capteur</f>
        <v>3.9690641248127559E-2</v>
      </c>
      <c r="L304" s="2">
        <f>S_tubes*10*(E304-D304)*60*pas_calc</f>
        <v>26.0174179355127</v>
      </c>
      <c r="M304" s="2">
        <f>(H304+L304)/(4180*V_tubes)</f>
        <v>7.1119888980831769E-2</v>
      </c>
    </row>
    <row r="305" spans="2:13" s="2" customFormat="1" x14ac:dyDescent="0.25">
      <c r="B305" s="2">
        <f t="shared" si="12"/>
        <v>4.5</v>
      </c>
      <c r="C305" s="2">
        <f>C304+pas_calc</f>
        <v>270</v>
      </c>
      <c r="D305" s="2">
        <f t="shared" si="13"/>
        <v>38.999944282916388</v>
      </c>
      <c r="E305" s="2">
        <f t="shared" si="14"/>
        <v>38.98551988350755</v>
      </c>
      <c r="F305" s="2">
        <f>P_sol*E_orientation*T_vitre*S_tubes*abs_tubes</f>
        <v>495.72000000000008</v>
      </c>
      <c r="G305" s="2">
        <f>P_sol*E_orientation*T_vitre*(s_tot-S_tubes)*abs_fond</f>
        <v>184.67999999999995</v>
      </c>
      <c r="H305" s="2">
        <f>(F305*60*pas_calc)</f>
        <v>29743.200000000004</v>
      </c>
      <c r="I305" s="2">
        <f>G305*60*pas_calc</f>
        <v>11080.799999999997</v>
      </c>
      <c r="J305" s="2">
        <f>(E305-t_ext)*((U_vitre*s_tot)+(U_fond*s_tot))*60*pas_calc</f>
        <v>10944.363218112198</v>
      </c>
      <c r="K305" s="2">
        <f>(I305-J305-L305)/mcp_capteur</f>
        <v>3.962652824583069E-2</v>
      </c>
      <c r="L305" s="2">
        <f>S_tubes*10*(E305-D305)*60*pas_calc</f>
        <v>-22.069331095522816</v>
      </c>
      <c r="M305" s="2">
        <f>(H305+L305)/(4180*V_tubes)</f>
        <v>7.1005007752866542E-2</v>
      </c>
    </row>
    <row r="306" spans="2:13" s="2" customFormat="1" x14ac:dyDescent="0.25">
      <c r="B306" s="2">
        <f t="shared" si="12"/>
        <v>4.5166666666666666</v>
      </c>
      <c r="C306" s="2">
        <f>C305+pas_calc</f>
        <v>271</v>
      </c>
      <c r="D306" s="2">
        <f t="shared" si="13"/>
        <v>39.070949290669255</v>
      </c>
      <c r="E306" s="2">
        <f t="shared" si="14"/>
        <v>39.025146411753383</v>
      </c>
      <c r="F306" s="2">
        <f>P_sol*E_orientation*T_vitre*S_tubes*abs_tubes</f>
        <v>495.72000000000008</v>
      </c>
      <c r="G306" s="2">
        <f>P_sol*E_orientation*T_vitre*(s_tot-S_tubes)*abs_fond</f>
        <v>184.67999999999995</v>
      </c>
      <c r="H306" s="2">
        <f>(F306*60*pas_calc)</f>
        <v>29743.200000000004</v>
      </c>
      <c r="I306" s="2">
        <f>G306*60*pas_calc</f>
        <v>11080.799999999997</v>
      </c>
      <c r="J306" s="2">
        <f>(E306-t_ext)*((U_vitre*s_tot)+(U_fond*s_tot))*60*pas_calc</f>
        <v>10992.628329515621</v>
      </c>
      <c r="K306" s="2">
        <f>(I306-J306-L306)/mcp_capteur</f>
        <v>3.9562518806415099E-2</v>
      </c>
      <c r="L306" s="2">
        <f>S_tubes*10*(E306-D306)*60*pas_calc</f>
        <v>-70.078404741283805</v>
      </c>
      <c r="M306" s="2">
        <f>(H306+L306)/(4180*V_tubes)</f>
        <v>7.0890312094602378E-2</v>
      </c>
    </row>
    <row r="307" spans="2:13" s="2" customFormat="1" x14ac:dyDescent="0.25">
      <c r="B307" s="2">
        <f t="shared" si="12"/>
        <v>4.5333333333333332</v>
      </c>
      <c r="C307" s="2">
        <f>C306+pas_calc</f>
        <v>272</v>
      </c>
      <c r="D307" s="2">
        <f t="shared" si="13"/>
        <v>39.141839602763859</v>
      </c>
      <c r="E307" s="2">
        <f t="shared" si="14"/>
        <v>39.064708930559796</v>
      </c>
      <c r="F307" s="2">
        <f>P_sol*E_orientation*T_vitre*S_tubes*abs_tubes</f>
        <v>495.72000000000008</v>
      </c>
      <c r="G307" s="2">
        <f>P_sol*E_orientation*T_vitre*(s_tot-S_tubes)*abs_fond</f>
        <v>184.67999999999995</v>
      </c>
      <c r="H307" s="2">
        <f>(F307*60*pas_calc)</f>
        <v>29743.200000000004</v>
      </c>
      <c r="I307" s="2">
        <f>G307*60*pas_calc</f>
        <v>11080.799999999997</v>
      </c>
      <c r="J307" s="2">
        <f>(E307-t_ext)*((U_vitre*s_tot)+(U_fond*s_tot))*60*pas_calc</f>
        <v>11040.815477421833</v>
      </c>
      <c r="K307" s="2">
        <f>(I307-J307-L307)/mcp_capteur</f>
        <v>3.9498612762595427E-2</v>
      </c>
      <c r="L307" s="2">
        <f>S_tubes*10*(E307-D307)*60*pas_calc</f>
        <v>-118.00992847221708</v>
      </c>
      <c r="M307" s="2">
        <f>(H307+L307)/(4180*V_tubes)</f>
        <v>7.077580170628521E-2</v>
      </c>
    </row>
    <row r="308" spans="2:13" s="2" customFormat="1" x14ac:dyDescent="0.25">
      <c r="B308" s="2">
        <f t="shared" si="12"/>
        <v>4.55</v>
      </c>
      <c r="C308" s="2">
        <f>C307+pas_calc</f>
        <v>273</v>
      </c>
      <c r="D308" s="2">
        <f t="shared" si="13"/>
        <v>39.212615404470142</v>
      </c>
      <c r="E308" s="2">
        <f t="shared" si="14"/>
        <v>39.104207543322389</v>
      </c>
      <c r="F308" s="2">
        <f>P_sol*E_orientation*T_vitre*S_tubes*abs_tubes</f>
        <v>495.72000000000008</v>
      </c>
      <c r="G308" s="2">
        <f>P_sol*E_orientation*T_vitre*(s_tot-S_tubes)*abs_fond</f>
        <v>184.67999999999995</v>
      </c>
      <c r="H308" s="2">
        <f>(F308*60*pas_calc)</f>
        <v>29743.200000000004</v>
      </c>
      <c r="I308" s="2">
        <f>G308*60*pas_calc</f>
        <v>11080.799999999997</v>
      </c>
      <c r="J308" s="2">
        <f>(E308-t_ext)*((U_vitre*s_tot)+(U_fond*s_tot))*60*pas_calc</f>
        <v>11088.924787766669</v>
      </c>
      <c r="K308" s="2">
        <f>(I308-J308-L308)/mcp_capteur</f>
        <v>3.9434809947347806E-2</v>
      </c>
      <c r="L308" s="2">
        <f>S_tubes*10*(E308-D308)*60*pas_calc</f>
        <v>-165.86402755606318</v>
      </c>
      <c r="M308" s="2">
        <f>(H308+L308)/(4180*V_tubes)</f>
        <v>7.066147628864522E-2</v>
      </c>
    </row>
    <row r="309" spans="2:13" s="2" customFormat="1" x14ac:dyDescent="0.25">
      <c r="B309" s="2">
        <f t="shared" si="12"/>
        <v>4.5666666666666664</v>
      </c>
      <c r="C309" s="2">
        <f>C308+pas_calc</f>
        <v>274</v>
      </c>
      <c r="D309" s="2">
        <f t="shared" si="13"/>
        <v>39.283276880758784</v>
      </c>
      <c r="E309" s="2">
        <f t="shared" si="14"/>
        <v>39.143642353269733</v>
      </c>
      <c r="F309" s="2">
        <f>P_sol*E_orientation*T_vitre*S_tubes*abs_tubes</f>
        <v>495.72000000000008</v>
      </c>
      <c r="G309" s="2">
        <f>P_sol*E_orientation*T_vitre*(s_tot-S_tubes)*abs_fond</f>
        <v>184.67999999999995</v>
      </c>
      <c r="H309" s="2">
        <f>(F309*60*pas_calc)</f>
        <v>29743.200000000004</v>
      </c>
      <c r="I309" s="2">
        <f>G309*60*pas_calc</f>
        <v>11080.799999999997</v>
      </c>
      <c r="J309" s="2">
        <f>(E309-t_ext)*((U_vitre*s_tot)+(U_fond*s_tot))*60*pas_calc</f>
        <v>11136.956386282536</v>
      </c>
      <c r="K309" s="2">
        <f>(I309-J309-L309)/mcp_capteur</f>
        <v>3.9371110193927215E-2</v>
      </c>
      <c r="L309" s="2">
        <f>S_tubes*10*(E309-D309)*60*pas_calc</f>
        <v>-213.6408270582476</v>
      </c>
      <c r="M309" s="2">
        <f>(H309+L309)/(4180*V_tubes)</f>
        <v>7.0547335542895981E-2</v>
      </c>
    </row>
    <row r="310" spans="2:13" s="2" customFormat="1" x14ac:dyDescent="0.25">
      <c r="B310" s="2">
        <f t="shared" si="12"/>
        <v>4.583333333333333</v>
      </c>
      <c r="C310" s="2">
        <f>C309+pas_calc</f>
        <v>275</v>
      </c>
      <c r="D310" s="2">
        <f t="shared" si="13"/>
        <v>39.353824216301682</v>
      </c>
      <c r="E310" s="2">
        <f t="shared" si="14"/>
        <v>39.183013463463659</v>
      </c>
      <c r="F310" s="2">
        <f>P_sol*E_orientation*T_vitre*S_tubes*abs_tubes</f>
        <v>495.72000000000008</v>
      </c>
      <c r="G310" s="2">
        <f>P_sol*E_orientation*T_vitre*(s_tot-S_tubes)*abs_fond</f>
        <v>184.67999999999995</v>
      </c>
      <c r="H310" s="2">
        <f>(F310*60*pas_calc)</f>
        <v>29743.200000000004</v>
      </c>
      <c r="I310" s="2">
        <f>G310*60*pas_calc</f>
        <v>11080.799999999997</v>
      </c>
      <c r="J310" s="2">
        <f>(E310-t_ext)*((U_vitre*s_tot)+(U_fond*s_tot))*60*pas_calc</f>
        <v>11184.910398498738</v>
      </c>
      <c r="K310" s="2">
        <f>(I310-J310-L310)/mcp_capteur</f>
        <v>3.9307513335858531E-2</v>
      </c>
      <c r="L310" s="2">
        <f>S_tubes*10*(E310-D310)*60*pas_calc</f>
        <v>-261.34045184217445</v>
      </c>
      <c r="M310" s="2">
        <f>(H310+L310)/(4180*V_tubes)</f>
        <v>7.0433379170733626E-2</v>
      </c>
    </row>
    <row r="311" spans="2:13" s="2" customFormat="1" x14ac:dyDescent="0.25">
      <c r="B311" s="2">
        <f t="shared" si="12"/>
        <v>4.5999999999999996</v>
      </c>
      <c r="C311" s="2">
        <f>C310+pas_calc</f>
        <v>276</v>
      </c>
      <c r="D311" s="2">
        <f t="shared" si="13"/>
        <v>39.424257595472419</v>
      </c>
      <c r="E311" s="2">
        <f t="shared" si="14"/>
        <v>39.222320976799516</v>
      </c>
      <c r="F311" s="2">
        <f>P_sol*E_orientation*T_vitre*S_tubes*abs_tubes</f>
        <v>495.72000000000008</v>
      </c>
      <c r="G311" s="2">
        <f>P_sol*E_orientation*T_vitre*(s_tot-S_tubes)*abs_fond</f>
        <v>184.67999999999995</v>
      </c>
      <c r="H311" s="2">
        <f>(F311*60*pas_calc)</f>
        <v>29743.200000000004</v>
      </c>
      <c r="I311" s="2">
        <f>G311*60*pas_calc</f>
        <v>11080.799999999997</v>
      </c>
      <c r="J311" s="2">
        <f>(E311-t_ext)*((U_vitre*s_tot)+(U_fond*s_tot))*60*pas_calc</f>
        <v>11232.786949741811</v>
      </c>
      <c r="K311" s="2">
        <f>(I311-J311-L311)/mcp_capteur</f>
        <v>3.924401920693215E-2</v>
      </c>
      <c r="L311" s="2">
        <f>S_tubes*10*(E311-D311)*60*pas_calc</f>
        <v>-308.96302656954168</v>
      </c>
      <c r="M311" s="2">
        <f>(H311+L311)/(4180*V_tubes)</f>
        <v>7.0319606874336235E-2</v>
      </c>
    </row>
    <row r="312" spans="2:13" s="2" customFormat="1" x14ac:dyDescent="0.25">
      <c r="B312" s="2">
        <f t="shared" si="12"/>
        <v>4.6166666666666663</v>
      </c>
      <c r="C312" s="2">
        <f>C311+pas_calc</f>
        <v>277</v>
      </c>
      <c r="D312" s="2">
        <f t="shared" si="13"/>
        <v>39.494577202346754</v>
      </c>
      <c r="E312" s="2">
        <f t="shared" si="14"/>
        <v>39.261564996006449</v>
      </c>
      <c r="F312" s="2">
        <f>P_sol*E_orientation*T_vitre*S_tubes*abs_tubes</f>
        <v>495.72000000000008</v>
      </c>
      <c r="G312" s="2">
        <f>P_sol*E_orientation*T_vitre*(s_tot-S_tubes)*abs_fond</f>
        <v>184.67999999999995</v>
      </c>
      <c r="H312" s="2">
        <f>(F312*60*pas_calc)</f>
        <v>29743.200000000004</v>
      </c>
      <c r="I312" s="2">
        <f>G312*60*pas_calc</f>
        <v>11080.799999999997</v>
      </c>
      <c r="J312" s="2">
        <f>(E312-t_ext)*((U_vitre*s_tot)+(U_fond*s_tot))*60*pas_calc</f>
        <v>11280.586165135855</v>
      </c>
      <c r="K312" s="2">
        <f>(I312-J312-L312)/mcp_capteur</f>
        <v>3.9180627641202281E-2</v>
      </c>
      <c r="L312" s="2">
        <f>S_tubes*10*(E312-D312)*60*pas_calc</f>
        <v>-356.50867570066714</v>
      </c>
      <c r="M312" s="2">
        <f>(H312+L312)/(4180*V_tubes)</f>
        <v>7.0206018356362962E-2</v>
      </c>
    </row>
    <row r="313" spans="2:13" s="2" customFormat="1" x14ac:dyDescent="0.25">
      <c r="B313" s="2">
        <f t="shared" si="12"/>
        <v>4.6333333333333337</v>
      </c>
      <c r="C313" s="2">
        <f>C312+pas_calc</f>
        <v>278</v>
      </c>
      <c r="D313" s="2">
        <f t="shared" si="13"/>
        <v>39.56478322070312</v>
      </c>
      <c r="E313" s="2">
        <f t="shared" si="14"/>
        <v>39.30074562364765</v>
      </c>
      <c r="F313" s="2">
        <f>P_sol*E_orientation*T_vitre*S_tubes*abs_tubes</f>
        <v>495.72000000000008</v>
      </c>
      <c r="G313" s="2">
        <f>P_sol*E_orientation*T_vitre*(s_tot-S_tubes)*abs_fond</f>
        <v>184.67999999999995</v>
      </c>
      <c r="H313" s="2">
        <f>(F313*60*pas_calc)</f>
        <v>29743.200000000004</v>
      </c>
      <c r="I313" s="2">
        <f>G313*60*pas_calc</f>
        <v>11080.799999999997</v>
      </c>
      <c r="J313" s="2">
        <f>(E313-t_ext)*((U_vitre*s_tot)+(U_fond*s_tot))*60*pas_calc</f>
        <v>11328.308169602838</v>
      </c>
      <c r="K313" s="2">
        <f>(I313-J313-L313)/mcp_capteur</f>
        <v>3.9117338473007052E-2</v>
      </c>
      <c r="L313" s="2">
        <f>S_tubes*10*(E313-D313)*60*pas_calc</f>
        <v>-403.97752349486922</v>
      </c>
      <c r="M313" s="2">
        <f>(H313+L313)/(4180*V_tubes)</f>
        <v>7.0092613319953187E-2</v>
      </c>
    </row>
    <row r="314" spans="2:13" s="2" customFormat="1" x14ac:dyDescent="0.25">
      <c r="B314" s="2">
        <f t="shared" si="12"/>
        <v>4.6500000000000004</v>
      </c>
      <c r="C314" s="2">
        <f>C313+pas_calc</f>
        <v>279</v>
      </c>
      <c r="D314" s="2">
        <f t="shared" si="13"/>
        <v>39.63487583402307</v>
      </c>
      <c r="E314" s="2">
        <f t="shared" si="14"/>
        <v>39.339862962120655</v>
      </c>
      <c r="F314" s="2">
        <f>P_sol*E_orientation*T_vitre*S_tubes*abs_tubes</f>
        <v>495.72000000000008</v>
      </c>
      <c r="G314" s="2">
        <f>P_sol*E_orientation*T_vitre*(s_tot-S_tubes)*abs_fond</f>
        <v>184.67999999999995</v>
      </c>
      <c r="H314" s="2">
        <f>(F314*60*pas_calc)</f>
        <v>29743.200000000004</v>
      </c>
      <c r="I314" s="2">
        <f>G314*60*pas_calc</f>
        <v>11080.799999999997</v>
      </c>
      <c r="J314" s="2">
        <f>(E314-t_ext)*((U_vitre*s_tot)+(U_fond*s_tot))*60*pas_calc</f>
        <v>11375.953087862958</v>
      </c>
      <c r="K314" s="2">
        <f>(I314-J314-L314)/mcp_capteur</f>
        <v>3.9054151536933715E-2</v>
      </c>
      <c r="L314" s="2">
        <f>S_tubes*10*(E314-D314)*60*pas_calc</f>
        <v>-451.36969401069496</v>
      </c>
      <c r="M314" s="2">
        <f>(H314+L314)/(4180*V_tubes)</f>
        <v>6.9979391468725893E-2</v>
      </c>
    </row>
    <row r="315" spans="2:13" s="2" customFormat="1" x14ac:dyDescent="0.25">
      <c r="B315" s="2">
        <f t="shared" si="12"/>
        <v>4.666666666666667</v>
      </c>
      <c r="C315" s="2">
        <f>C314+pas_calc</f>
        <v>280</v>
      </c>
      <c r="D315" s="2">
        <f t="shared" si="13"/>
        <v>39.704855225491798</v>
      </c>
      <c r="E315" s="2">
        <f t="shared" si="14"/>
        <v>39.378917113657586</v>
      </c>
      <c r="F315" s="2">
        <f>P_sol*E_orientation*T_vitre*S_tubes*abs_tubes</f>
        <v>495.72000000000008</v>
      </c>
      <c r="G315" s="2">
        <f>P_sol*E_orientation*T_vitre*(s_tot-S_tubes)*abs_fond</f>
        <v>184.67999999999995</v>
      </c>
      <c r="H315" s="2">
        <f>(F315*60*pas_calc)</f>
        <v>29743.200000000004</v>
      </c>
      <c r="I315" s="2">
        <f>G315*60*pas_calc</f>
        <v>11080.799999999997</v>
      </c>
      <c r="J315" s="2">
        <f>(E315-t_ext)*((U_vitre*s_tot)+(U_fond*s_tot))*60*pas_calc</f>
        <v>11423.52104443494</v>
      </c>
      <c r="K315" s="2">
        <f>(I315-J315-L315)/mcp_capteur</f>
        <v>3.8991066667850578E-2</v>
      </c>
      <c r="L315" s="2">
        <f>S_tubes*10*(E315-D315)*60*pas_calc</f>
        <v>-498.68531110634439</v>
      </c>
      <c r="M315" s="2">
        <f>(H315+L315)/(4180*V_tubes)</f>
        <v>6.9866352506778764E-2</v>
      </c>
    </row>
    <row r="316" spans="2:13" s="2" customFormat="1" x14ac:dyDescent="0.25">
      <c r="B316" s="2">
        <f t="shared" si="12"/>
        <v>4.6833333333333336</v>
      </c>
      <c r="C316" s="2">
        <f>C315+pas_calc</f>
        <v>281</v>
      </c>
      <c r="D316" s="2">
        <f t="shared" si="13"/>
        <v>39.774721577998577</v>
      </c>
      <c r="E316" s="2">
        <f t="shared" si="14"/>
        <v>39.417908180325433</v>
      </c>
      <c r="F316" s="2">
        <f>P_sol*E_orientation*T_vitre*S_tubes*abs_tubes</f>
        <v>495.72000000000008</v>
      </c>
      <c r="G316" s="2">
        <f>P_sol*E_orientation*T_vitre*(s_tot-S_tubes)*abs_fond</f>
        <v>184.67999999999995</v>
      </c>
      <c r="H316" s="2">
        <f>(F316*60*pas_calc)</f>
        <v>29743.200000000004</v>
      </c>
      <c r="I316" s="2">
        <f>G316*60*pas_calc</f>
        <v>11080.799999999997</v>
      </c>
      <c r="J316" s="2">
        <f>(E316-t_ext)*((U_vitre*s_tot)+(U_fond*s_tot))*60*pas_calc</f>
        <v>11471.012163636378</v>
      </c>
      <c r="K316" s="2">
        <f>(I316-J316-L316)/mcp_capteur</f>
        <v>3.892808370088207E-2</v>
      </c>
      <c r="L316" s="2">
        <f>S_tubes*10*(E316-D316)*60*pas_calc</f>
        <v>-545.92449843990914</v>
      </c>
      <c r="M316" s="2">
        <f>(H316+L316)/(4180*V_tubes)</f>
        <v>6.975349613868749E-2</v>
      </c>
    </row>
    <row r="317" spans="2:13" s="2" customFormat="1" x14ac:dyDescent="0.25">
      <c r="B317" s="2">
        <f t="shared" si="12"/>
        <v>4.7</v>
      </c>
      <c r="C317" s="2">
        <f>C316+pas_calc</f>
        <v>282</v>
      </c>
      <c r="D317" s="2">
        <f t="shared" si="13"/>
        <v>39.844475074137264</v>
      </c>
      <c r="E317" s="2">
        <f t="shared" si="14"/>
        <v>39.456836264026315</v>
      </c>
      <c r="F317" s="2">
        <f>P_sol*E_orientation*T_vitre*S_tubes*abs_tubes</f>
        <v>495.72000000000008</v>
      </c>
      <c r="G317" s="2">
        <f>P_sol*E_orientation*T_vitre*(s_tot-S_tubes)*abs_fond</f>
        <v>184.67999999999995</v>
      </c>
      <c r="H317" s="2">
        <f>(F317*60*pas_calc)</f>
        <v>29743.200000000004</v>
      </c>
      <c r="I317" s="2">
        <f>G317*60*pas_calc</f>
        <v>11080.799999999997</v>
      </c>
      <c r="J317" s="2">
        <f>(E317-t_ext)*((U_vitre*s_tot)+(U_fond*s_tot))*60*pas_calc</f>
        <v>11518.426569584051</v>
      </c>
      <c r="K317" s="2">
        <f>(I317-J317-L317)/mcp_capteur</f>
        <v>3.8865202471424852E-2</v>
      </c>
      <c r="L317" s="2">
        <f>S_tubes*10*(E317-D317)*60*pas_calc</f>
        <v>-593.08737946975327</v>
      </c>
      <c r="M317" s="2">
        <f>(H317+L317)/(4180*V_tubes)</f>
        <v>6.9640822069504935E-2</v>
      </c>
    </row>
    <row r="318" spans="2:13" s="2" customFormat="1" x14ac:dyDescent="0.25">
      <c r="B318" s="2">
        <f t="shared" si="12"/>
        <v>4.7166666666666668</v>
      </c>
      <c r="C318" s="2">
        <f>C317+pas_calc</f>
        <v>283</v>
      </c>
      <c r="D318" s="2">
        <f t="shared" si="13"/>
        <v>39.914115896206766</v>
      </c>
      <c r="E318" s="2">
        <f t="shared" si="14"/>
        <v>39.495701466497742</v>
      </c>
      <c r="F318" s="2">
        <f>P_sol*E_orientation*T_vitre*S_tubes*abs_tubes</f>
        <v>495.72000000000008</v>
      </c>
      <c r="G318" s="2">
        <f>P_sol*E_orientation*T_vitre*(s_tot-S_tubes)*abs_fond</f>
        <v>184.67999999999995</v>
      </c>
      <c r="H318" s="2">
        <f>(F318*60*pas_calc)</f>
        <v>29743.200000000004</v>
      </c>
      <c r="I318" s="2">
        <f>G318*60*pas_calc</f>
        <v>11080.799999999997</v>
      </c>
      <c r="J318" s="2">
        <f>(E318-t_ext)*((U_vitre*s_tot)+(U_fond*s_tot))*60*pas_calc</f>
        <v>11565.764386194251</v>
      </c>
      <c r="K318" s="2">
        <f>(I318-J318-L318)/mcp_capteur</f>
        <v>3.8802422815138501E-2</v>
      </c>
      <c r="L318" s="2">
        <f>S_tubes*10*(E318-D318)*60*pas_calc</f>
        <v>-640.17407745480716</v>
      </c>
      <c r="M318" s="2">
        <f>(H318+L318)/(4180*V_tubes)</f>
        <v>6.9528330004760455E-2</v>
      </c>
    </row>
    <row r="319" spans="2:13" s="2" customFormat="1" x14ac:dyDescent="0.25">
      <c r="B319" s="2">
        <f t="shared" si="12"/>
        <v>4.7333333333333334</v>
      </c>
      <c r="C319" s="2">
        <f>C318+pas_calc</f>
        <v>284</v>
      </c>
      <c r="D319" s="2">
        <f t="shared" si="13"/>
        <v>39.983644226211524</v>
      </c>
      <c r="E319" s="2">
        <f t="shared" si="14"/>
        <v>39.53450388931288</v>
      </c>
      <c r="F319" s="2">
        <f>P_sol*E_orientation*T_vitre*S_tubes*abs_tubes</f>
        <v>495.72000000000008</v>
      </c>
      <c r="G319" s="2">
        <f>P_sol*E_orientation*T_vitre*(s_tot-S_tubes)*abs_fond</f>
        <v>184.67999999999995</v>
      </c>
      <c r="H319" s="2">
        <f>(F319*60*pas_calc)</f>
        <v>29743.200000000004</v>
      </c>
      <c r="I319" s="2">
        <f>G319*60*pas_calc</f>
        <v>11080.799999999997</v>
      </c>
      <c r="J319" s="2">
        <f>(E319-t_ext)*((U_vitre*s_tot)+(U_fond*s_tot))*60*pas_calc</f>
        <v>11613.025737183088</v>
      </c>
      <c r="K319" s="2">
        <f>(I319-J319-L319)/mcp_capteur</f>
        <v>3.8739744567958583E-2</v>
      </c>
      <c r="L319" s="2">
        <f>S_tubes*10*(E319-D319)*60*pas_calc</f>
        <v>-687.18471545492537</v>
      </c>
      <c r="M319" s="2">
        <f>(H319+L319)/(4180*V_tubes)</f>
        <v>6.941601965045896E-2</v>
      </c>
    </row>
    <row r="320" spans="2:13" s="2" customFormat="1" x14ac:dyDescent="0.25">
      <c r="B320" s="2">
        <f t="shared" si="12"/>
        <v>4.75</v>
      </c>
      <c r="C320" s="2">
        <f>C319+pas_calc</f>
        <v>285</v>
      </c>
      <c r="D320" s="2">
        <f t="shared" si="13"/>
        <v>40.053060245861985</v>
      </c>
      <c r="E320" s="2">
        <f t="shared" si="14"/>
        <v>39.573243633880836</v>
      </c>
      <c r="F320" s="2">
        <f>P_sol*E_orientation*T_vitre*S_tubes*abs_tubes</f>
        <v>495.72000000000008</v>
      </c>
      <c r="G320" s="2">
        <f>P_sol*E_orientation*T_vitre*(s_tot-S_tubes)*abs_fond</f>
        <v>184.67999999999995</v>
      </c>
      <c r="H320" s="2">
        <f>(F320*60*pas_calc)</f>
        <v>29743.200000000004</v>
      </c>
      <c r="I320" s="2">
        <f>G320*60*pas_calc</f>
        <v>11080.799999999997</v>
      </c>
      <c r="J320" s="2">
        <f>(E320-t_ext)*((U_vitre*s_tot)+(U_fond*s_tot))*60*pas_calc</f>
        <v>11660.210746066858</v>
      </c>
      <c r="K320" s="2">
        <f>(I320-J320-L320)/mcp_capteur</f>
        <v>3.8677167566074783E-2</v>
      </c>
      <c r="L320" s="2">
        <f>S_tubes*10*(E320-D320)*60*pas_calc</f>
        <v>-734.1194163311593</v>
      </c>
      <c r="M320" s="2">
        <f>(H320+L320)/(4180*V_tubes)</f>
        <v>6.9303890713080338E-2</v>
      </c>
    </row>
    <row r="321" spans="2:13" s="2" customFormat="1" x14ac:dyDescent="0.25">
      <c r="B321" s="2">
        <f t="shared" si="12"/>
        <v>4.7666666666666666</v>
      </c>
      <c r="C321" s="2">
        <f>C320+pas_calc</f>
        <v>286</v>
      </c>
      <c r="D321" s="2">
        <f t="shared" si="13"/>
        <v>40.122364136575065</v>
      </c>
      <c r="E321" s="2">
        <f t="shared" si="14"/>
        <v>39.611920801446914</v>
      </c>
      <c r="F321" s="2">
        <f>P_sol*E_orientation*T_vitre*S_tubes*abs_tubes</f>
        <v>495.72000000000008</v>
      </c>
      <c r="G321" s="2">
        <f>P_sol*E_orientation*T_vitre*(s_tot-S_tubes)*abs_fond</f>
        <v>184.67999999999995</v>
      </c>
      <c r="H321" s="2">
        <f>(F321*60*pas_calc)</f>
        <v>29743.200000000004</v>
      </c>
      <c r="I321" s="2">
        <f>G321*60*pas_calc</f>
        <v>11080.799999999997</v>
      </c>
      <c r="J321" s="2">
        <f>(E321-t_ext)*((U_vitre*s_tot)+(U_fond*s_tot))*60*pas_calc</f>
        <v>11707.319536162342</v>
      </c>
      <c r="K321" s="2">
        <f>(I321-J321-L321)/mcp_capteur</f>
        <v>3.8614691645931801E-2</v>
      </c>
      <c r="L321" s="2">
        <f>S_tubes*10*(E321-D321)*60*pas_calc</f>
        <v>-780.97830274607179</v>
      </c>
      <c r="M321" s="2">
        <f>(H321+L321)/(4180*V_tubes)</f>
        <v>6.9191942899578654E-2</v>
      </c>
    </row>
    <row r="322" spans="2:13" s="2" customFormat="1" x14ac:dyDescent="0.25">
      <c r="B322" s="2">
        <f t="shared" si="12"/>
        <v>4.7833333333333332</v>
      </c>
      <c r="C322" s="2">
        <f>C321+pas_calc</f>
        <v>287</v>
      </c>
      <c r="D322" s="2">
        <f t="shared" si="13"/>
        <v>40.191556079474644</v>
      </c>
      <c r="E322" s="2">
        <f t="shared" si="14"/>
        <v>39.650535493092846</v>
      </c>
      <c r="F322" s="2">
        <f>P_sol*E_orientation*T_vitre*S_tubes*abs_tubes</f>
        <v>495.72000000000008</v>
      </c>
      <c r="G322" s="2">
        <f>P_sol*E_orientation*T_vitre*(s_tot-S_tubes)*abs_fond</f>
        <v>184.67999999999995</v>
      </c>
      <c r="H322" s="2">
        <f>(F322*60*pas_calc)</f>
        <v>29743.200000000004</v>
      </c>
      <c r="I322" s="2">
        <f>G322*60*pas_calc</f>
        <v>11080.799999999997</v>
      </c>
      <c r="J322" s="2">
        <f>(E322-t_ext)*((U_vitre*s_tot)+(U_fond*s_tot))*60*pas_calc</f>
        <v>11754.352230587087</v>
      </c>
      <c r="K322" s="2">
        <f>(I322-J322-L322)/mcp_capteur</f>
        <v>3.8552316644265429E-2</v>
      </c>
      <c r="L322" s="2">
        <f>S_tubes*10*(E322-D322)*60*pas_calc</f>
        <v>-827.7614971641508</v>
      </c>
      <c r="M322" s="2">
        <f>(H322+L322)/(4180*V_tubes)</f>
        <v>6.9080175917381206E-2</v>
      </c>
    </row>
    <row r="323" spans="2:13" s="2" customFormat="1" x14ac:dyDescent="0.25">
      <c r="B323" s="2">
        <f t="shared" si="12"/>
        <v>4.8</v>
      </c>
      <c r="C323" s="2">
        <f>C322+pas_calc</f>
        <v>288</v>
      </c>
      <c r="D323" s="2">
        <f t="shared" si="13"/>
        <v>40.260636255392022</v>
      </c>
      <c r="E323" s="2">
        <f t="shared" si="14"/>
        <v>39.68908780973711</v>
      </c>
      <c r="F323" s="2">
        <f>P_sol*E_orientation*T_vitre*S_tubes*abs_tubes</f>
        <v>495.72000000000008</v>
      </c>
      <c r="G323" s="2">
        <f>P_sol*E_orientation*T_vitre*(s_tot-S_tubes)*abs_fond</f>
        <v>184.67999999999995</v>
      </c>
      <c r="H323" s="2">
        <f>(F323*60*pas_calc)</f>
        <v>29743.200000000004</v>
      </c>
      <c r="I323" s="2">
        <f>G323*60*pas_calc</f>
        <v>11080.799999999997</v>
      </c>
      <c r="J323" s="2">
        <f>(E323-t_ext)*((U_vitre*s_tot)+(U_fond*s_tot))*60*pas_calc</f>
        <v>11801.3089522598</v>
      </c>
      <c r="K323" s="2">
        <f>(I323-J323-L323)/mcp_capteur</f>
        <v>3.849004239805319E-2</v>
      </c>
      <c r="L323" s="2">
        <f>S_tubes*10*(E323-D323)*60*pas_calc</f>
        <v>-874.46912185201552</v>
      </c>
      <c r="M323" s="2">
        <f>(H323+L323)/(4180*V_tubes)</f>
        <v>6.8968589474387984E-2</v>
      </c>
    </row>
    <row r="324" spans="2:13" s="2" customFormat="1" x14ac:dyDescent="0.25">
      <c r="B324" s="2">
        <f t="shared" si="12"/>
        <v>4.8166666666666664</v>
      </c>
      <c r="C324" s="2">
        <f>C323+pas_calc</f>
        <v>289</v>
      </c>
      <c r="D324" s="2">
        <f t="shared" si="13"/>
        <v>40.32960484486641</v>
      </c>
      <c r="E324" s="2">
        <f t="shared" si="14"/>
        <v>39.727577852135163</v>
      </c>
      <c r="F324" s="2">
        <f>P_sol*E_orientation*T_vitre*S_tubes*abs_tubes</f>
        <v>495.72000000000008</v>
      </c>
      <c r="G324" s="2">
        <f>P_sol*E_orientation*T_vitre*(s_tot-S_tubes)*abs_fond</f>
        <v>184.67999999999995</v>
      </c>
      <c r="H324" s="2">
        <f>(F324*60*pas_calc)</f>
        <v>29743.200000000004</v>
      </c>
      <c r="I324" s="2">
        <f>G324*60*pas_calc</f>
        <v>11080.799999999997</v>
      </c>
      <c r="J324" s="2">
        <f>(E324-t_ext)*((U_vitre*s_tot)+(U_fond*s_tot))*60*pas_calc</f>
        <v>11848.18982390063</v>
      </c>
      <c r="K324" s="2">
        <f>(I324-J324-L324)/mcp_capteur</f>
        <v>3.8427868744543958E-2</v>
      </c>
      <c r="L324" s="2">
        <f>S_tubes*10*(E324-D324)*60*pas_calc</f>
        <v>-921.10129887880794</v>
      </c>
      <c r="M324" s="2">
        <f>(H324+L324)/(4180*V_tubes)</f>
        <v>6.8857183278970779E-2</v>
      </c>
    </row>
    <row r="325" spans="2:13" s="2" customFormat="1" x14ac:dyDescent="0.25">
      <c r="B325" s="2">
        <f t="shared" si="12"/>
        <v>4.833333333333333</v>
      </c>
      <c r="C325" s="2">
        <f>C324+pas_calc</f>
        <v>290</v>
      </c>
      <c r="D325" s="2">
        <f t="shared" si="13"/>
        <v>40.398462028145381</v>
      </c>
      <c r="E325" s="2">
        <f t="shared" si="14"/>
        <v>39.766005720879704</v>
      </c>
      <c r="F325" s="2">
        <f>P_sol*E_orientation*T_vitre*S_tubes*abs_tubes</f>
        <v>495.72000000000008</v>
      </c>
      <c r="G325" s="2">
        <f>P_sol*E_orientation*T_vitre*(s_tot-S_tubes)*abs_fond</f>
        <v>184.67999999999995</v>
      </c>
      <c r="H325" s="2">
        <f>(F325*60*pas_calc)</f>
        <v>29743.200000000004</v>
      </c>
      <c r="I325" s="2">
        <f>G325*60*pas_calc</f>
        <v>11080.799999999997</v>
      </c>
      <c r="J325" s="2">
        <f>(E325-t_ext)*((U_vitre*s_tot)+(U_fond*s_tot))*60*pas_calc</f>
        <v>11894.99496803148</v>
      </c>
      <c r="K325" s="2">
        <f>(I325-J325-L325)/mcp_capteur</f>
        <v>3.8365795521250905E-2</v>
      </c>
      <c r="L325" s="2">
        <f>S_tubes*10*(E325-D325)*60*pas_calc</f>
        <v>-967.65815011648647</v>
      </c>
      <c r="M325" s="2">
        <f>(H325+L325)/(4180*V_tubes)</f>
        <v>6.8745957039972438E-2</v>
      </c>
    </row>
    <row r="326" spans="2:13" s="2" customFormat="1" x14ac:dyDescent="0.25">
      <c r="B326" s="2">
        <f t="shared" si="12"/>
        <v>4.8499999999999996</v>
      </c>
      <c r="C326" s="2">
        <f>C325+pas_calc</f>
        <v>291</v>
      </c>
      <c r="D326" s="2">
        <f t="shared" si="13"/>
        <v>40.467207985185354</v>
      </c>
      <c r="E326" s="2">
        <f t="shared" si="14"/>
        <v>39.804371516400955</v>
      </c>
      <c r="F326" s="2">
        <f>P_sol*E_orientation*T_vitre*S_tubes*abs_tubes</f>
        <v>495.72000000000008</v>
      </c>
      <c r="G326" s="2">
        <f>P_sol*E_orientation*T_vitre*(s_tot-S_tubes)*abs_fond</f>
        <v>184.67999999999995</v>
      </c>
      <c r="H326" s="2">
        <f>(F326*60*pas_calc)</f>
        <v>29743.200000000004</v>
      </c>
      <c r="I326" s="2">
        <f>G326*60*pas_calc</f>
        <v>11080.799999999997</v>
      </c>
      <c r="J326" s="2">
        <f>(E326-t_ext)*((U_vitre*s_tot)+(U_fond*s_tot))*60*pas_calc</f>
        <v>11941.724506976363</v>
      </c>
      <c r="K326" s="2">
        <f>(I326-J326-L326)/mcp_capteur</f>
        <v>3.8303822565941031E-2</v>
      </c>
      <c r="L326" s="2">
        <f>S_tubes*10*(E326-D326)*60*pas_calc</f>
        <v>-1014.1397972401297</v>
      </c>
      <c r="M326" s="2">
        <f>(H326+L326)/(4180*V_tubes)</f>
        <v>6.8634910466706195E-2</v>
      </c>
    </row>
    <row r="327" spans="2:13" s="2" customFormat="1" x14ac:dyDescent="0.25">
      <c r="B327" s="2">
        <f t="shared" si="12"/>
        <v>4.8666666666666663</v>
      </c>
      <c r="C327" s="2">
        <f>C326+pas_calc</f>
        <v>292</v>
      </c>
      <c r="D327" s="2">
        <f t="shared" si="13"/>
        <v>40.53584289565206</v>
      </c>
      <c r="E327" s="2">
        <f t="shared" si="14"/>
        <v>39.842675338966899</v>
      </c>
      <c r="F327" s="2">
        <f>P_sol*E_orientation*T_vitre*S_tubes*abs_tubes</f>
        <v>495.72000000000008</v>
      </c>
      <c r="G327" s="2">
        <f>P_sol*E_orientation*T_vitre*(s_tot-S_tubes)*abs_fond</f>
        <v>184.67999999999995</v>
      </c>
      <c r="H327" s="2">
        <f>(F327*60*pas_calc)</f>
        <v>29743.200000000004</v>
      </c>
      <c r="I327" s="2">
        <f>G327*60*pas_calc</f>
        <v>11080.799999999997</v>
      </c>
      <c r="J327" s="2">
        <f>(E327-t_ext)*((U_vitre*s_tot)+(U_fond*s_tot))*60*pas_calc</f>
        <v>11988.378562861684</v>
      </c>
      <c r="K327" s="2">
        <f>(I327-J327-L327)/mcp_capteur</f>
        <v>3.8241949716652415E-2</v>
      </c>
      <c r="L327" s="2">
        <f>S_tubes*10*(E327-D327)*60*pas_calc</f>
        <v>-1060.5463617282965</v>
      </c>
      <c r="M327" s="2">
        <f>(H327+L327)/(4180*V_tubes)</f>
        <v>6.852404326895474E-2</v>
      </c>
    </row>
    <row r="328" spans="2:13" s="2" customFormat="1" x14ac:dyDescent="0.25">
      <c r="B328" s="2">
        <f t="shared" si="12"/>
        <v>4.8833333333333337</v>
      </c>
      <c r="C328" s="2">
        <f>C327+pas_calc</f>
        <v>293</v>
      </c>
      <c r="D328" s="2">
        <f t="shared" si="13"/>
        <v>40.604366938921018</v>
      </c>
      <c r="E328" s="2">
        <f t="shared" si="14"/>
        <v>39.880917288683548</v>
      </c>
      <c r="F328" s="2">
        <f>P_sol*E_orientation*T_vitre*S_tubes*abs_tubes</f>
        <v>495.72000000000008</v>
      </c>
      <c r="G328" s="2">
        <f>P_sol*E_orientation*T_vitre*(s_tot-S_tubes)*abs_fond</f>
        <v>184.67999999999995</v>
      </c>
      <c r="H328" s="2">
        <f>(F328*60*pas_calc)</f>
        <v>29743.200000000004</v>
      </c>
      <c r="I328" s="2">
        <f>G328*60*pas_calc</f>
        <v>11080.799999999997</v>
      </c>
      <c r="J328" s="2">
        <f>(E328-t_ext)*((U_vitre*s_tot)+(U_fond*s_tot))*60*pas_calc</f>
        <v>12034.957257616563</v>
      </c>
      <c r="K328" s="2">
        <f>(I328-J328-L328)/mcp_capteur</f>
        <v>3.8180176811690843E-2</v>
      </c>
      <c r="L328" s="2">
        <f>S_tubes*10*(E328-D328)*60*pas_calc</f>
        <v>-1106.8779648633288</v>
      </c>
      <c r="M328" s="2">
        <f>(H328+L328)/(4180*V_tubes)</f>
        <v>6.8413355156969557E-2</v>
      </c>
    </row>
    <row r="329" spans="2:13" s="2" customFormat="1" x14ac:dyDescent="0.25">
      <c r="B329" s="2">
        <f t="shared" si="12"/>
        <v>4.9000000000000004</v>
      </c>
      <c r="C329" s="2">
        <f>C328+pas_calc</f>
        <v>294</v>
      </c>
      <c r="D329" s="2">
        <f t="shared" si="13"/>
        <v>40.672780294077988</v>
      </c>
      <c r="E329" s="2">
        <f t="shared" si="14"/>
        <v>39.919097465495241</v>
      </c>
      <c r="F329" s="2">
        <f>P_sol*E_orientation*T_vitre*S_tubes*abs_tubes</f>
        <v>495.72000000000008</v>
      </c>
      <c r="G329" s="2">
        <f>P_sol*E_orientation*T_vitre*(s_tot-S_tubes)*abs_fond</f>
        <v>184.67999999999995</v>
      </c>
      <c r="H329" s="2">
        <f>(F329*60*pas_calc)</f>
        <v>29743.200000000004</v>
      </c>
      <c r="I329" s="2">
        <f>G329*60*pas_calc</f>
        <v>11080.799999999997</v>
      </c>
      <c r="J329" s="2">
        <f>(E329-t_ext)*((U_vitre*s_tot)+(U_fond*s_tot))*60*pas_calc</f>
        <v>12081.460712973205</v>
      </c>
      <c r="K329" s="2">
        <f>(I329-J329-L329)/mcp_capteur</f>
        <v>3.8118503689598869E-2</v>
      </c>
      <c r="L329" s="2">
        <f>S_tubes*10*(E329-D329)*60*pas_calc</f>
        <v>-1153.1347277316029</v>
      </c>
      <c r="M329" s="2">
        <f>(H329+L329)/(4180*V_tubes)</f>
        <v>6.8302845841470325E-2</v>
      </c>
    </row>
    <row r="330" spans="2:13" s="2" customFormat="1" x14ac:dyDescent="0.25">
      <c r="B330" s="2">
        <f t="shared" si="12"/>
        <v>4.916666666666667</v>
      </c>
      <c r="C330" s="2">
        <f>C329+pas_calc</f>
        <v>295</v>
      </c>
      <c r="D330" s="2">
        <f t="shared" si="13"/>
        <v>40.741083139919461</v>
      </c>
      <c r="E330" s="2">
        <f t="shared" si="14"/>
        <v>39.957215969184837</v>
      </c>
      <c r="F330" s="2">
        <f>P_sol*E_orientation*T_vitre*S_tubes*abs_tubes</f>
        <v>495.72000000000008</v>
      </c>
      <c r="G330" s="2">
        <f>P_sol*E_orientation*T_vitre*(s_tot-S_tubes)*abs_fond</f>
        <v>184.67999999999995</v>
      </c>
      <c r="H330" s="2">
        <f>(F330*60*pas_calc)</f>
        <v>29743.200000000004</v>
      </c>
      <c r="I330" s="2">
        <f>G330*60*pas_calc</f>
        <v>11080.799999999997</v>
      </c>
      <c r="J330" s="2">
        <f>(E330-t_ext)*((U_vitre*s_tot)+(U_fond*s_tot))*60*pas_calc</f>
        <v>12127.889050467133</v>
      </c>
      <c r="K330" s="2">
        <f>(I330-J330-L330)/mcp_capteur</f>
        <v>3.8056930189209824E-2</v>
      </c>
      <c r="L330" s="2">
        <f>S_tubes*10*(E330-D330)*60*pas_calc</f>
        <v>-1199.3167712239745</v>
      </c>
      <c r="M330" s="2">
        <f>(H330+L330)/(4180*V_tubes)</f>
        <v>6.819251503364375E-2</v>
      </c>
    </row>
    <row r="331" spans="2:13" s="2" customFormat="1" x14ac:dyDescent="0.25">
      <c r="B331" s="2">
        <f t="shared" si="12"/>
        <v>4.9333333333333336</v>
      </c>
      <c r="C331" s="2">
        <f>C330+pas_calc</f>
        <v>296</v>
      </c>
      <c r="D331" s="2">
        <f t="shared" si="13"/>
        <v>40.809275654953105</v>
      </c>
      <c r="E331" s="2">
        <f t="shared" si="14"/>
        <v>39.995272899374044</v>
      </c>
      <c r="F331" s="2">
        <f>P_sol*E_orientation*T_vitre*S_tubes*abs_tubes</f>
        <v>495.72000000000008</v>
      </c>
      <c r="G331" s="2">
        <f>P_sol*E_orientation*T_vitre*(s_tot-S_tubes)*abs_fond</f>
        <v>184.67999999999995</v>
      </c>
      <c r="H331" s="2">
        <f>(F331*60*pas_calc)</f>
        <v>29743.200000000004</v>
      </c>
      <c r="I331" s="2">
        <f>G331*60*pas_calc</f>
        <v>11080.799999999997</v>
      </c>
      <c r="J331" s="2">
        <f>(E331-t_ext)*((U_vitre*s_tot)+(U_fond*s_tot))*60*pas_calc</f>
        <v>12174.242391437587</v>
      </c>
      <c r="K331" s="2">
        <f>(I331-J331-L331)/mcp_capteur</f>
        <v>3.7995456149593564E-2</v>
      </c>
      <c r="L331" s="2">
        <f>S_tubes*10*(E331-D331)*60*pas_calc</f>
        <v>-1245.4242160359636</v>
      </c>
      <c r="M331" s="2">
        <f>(H331+L331)/(4180*V_tubes)</f>
        <v>6.8082362445143291E-2</v>
      </c>
    </row>
    <row r="332" spans="2:13" s="2" customFormat="1" x14ac:dyDescent="0.25">
      <c r="B332" s="2">
        <f t="shared" si="12"/>
        <v>4.95</v>
      </c>
      <c r="C332" s="2">
        <f>C331+pas_calc</f>
        <v>297</v>
      </c>
      <c r="D332" s="2">
        <f t="shared" si="13"/>
        <v>40.877358017398251</v>
      </c>
      <c r="E332" s="2">
        <f t="shared" si="14"/>
        <v>40.033268355523639</v>
      </c>
      <c r="F332" s="2">
        <f>P_sol*E_orientation*T_vitre*S_tubes*abs_tubes</f>
        <v>495.72000000000008</v>
      </c>
      <c r="G332" s="2">
        <f>P_sol*E_orientation*T_vitre*(s_tot-S_tubes)*abs_fond</f>
        <v>184.67999999999995</v>
      </c>
      <c r="H332" s="2">
        <f>(F332*60*pas_calc)</f>
        <v>29743.200000000004</v>
      </c>
      <c r="I332" s="2">
        <f>G332*60*pas_calc</f>
        <v>11080.799999999997</v>
      </c>
      <c r="J332" s="2">
        <f>(E332-t_ext)*((U_vitre*s_tot)+(U_fond*s_tot))*60*pas_calc</f>
        <v>12220.520857027792</v>
      </c>
      <c r="K332" s="2">
        <f>(I332-J332-L332)/mcp_capteur</f>
        <v>3.7934081410090643E-2</v>
      </c>
      <c r="L332" s="2">
        <f>S_tubes*10*(E332-D332)*60*pas_calc</f>
        <v>-1291.457182668157</v>
      </c>
      <c r="M332" s="2">
        <f>(H332+L332)/(4180*V_tubes)</f>
        <v>6.7972387788088076E-2</v>
      </c>
    </row>
    <row r="333" spans="2:13" s="2" customFormat="1" x14ac:dyDescent="0.25">
      <c r="B333" s="2">
        <f t="shared" si="12"/>
        <v>4.9666666666666668</v>
      </c>
      <c r="C333" s="2">
        <f>C332+pas_calc</f>
        <v>298</v>
      </c>
      <c r="D333" s="2">
        <f t="shared" si="13"/>
        <v>40.94533040518634</v>
      </c>
      <c r="E333" s="2">
        <f t="shared" si="14"/>
        <v>40.071202436933731</v>
      </c>
      <c r="F333" s="2">
        <f>P_sol*E_orientation*T_vitre*S_tubes*abs_tubes</f>
        <v>495.72000000000008</v>
      </c>
      <c r="G333" s="2">
        <f>P_sol*E_orientation*T_vitre*(s_tot-S_tubes)*abs_fond</f>
        <v>184.67999999999995</v>
      </c>
      <c r="H333" s="2">
        <f>(F333*60*pas_calc)</f>
        <v>29743.200000000004</v>
      </c>
      <c r="I333" s="2">
        <f>G333*60*pas_calc</f>
        <v>11080.799999999997</v>
      </c>
      <c r="J333" s="2">
        <f>(E333-t_ext)*((U_vitre*s_tot)+(U_fond*s_tot))*60*pas_calc</f>
        <v>12266.724568185286</v>
      </c>
      <c r="K333" s="2">
        <f>(I333-J333-L333)/mcp_capteur</f>
        <v>3.7872805810300746E-2</v>
      </c>
      <c r="L333" s="2">
        <f>S_tubes*10*(E333-D333)*60*pas_calc</f>
        <v>-1337.4157914264911</v>
      </c>
      <c r="M333" s="2">
        <f>(H333+L333)/(4180*V_tubes)</f>
        <v>6.7862590775062223E-2</v>
      </c>
    </row>
    <row r="334" spans="2:13" s="2" customFormat="1" x14ac:dyDescent="0.25">
      <c r="B334" s="2">
        <f t="shared" si="12"/>
        <v>4.9833333333333334</v>
      </c>
      <c r="C334" s="2">
        <f>C333+pas_calc</f>
        <v>299</v>
      </c>
      <c r="D334" s="2">
        <f t="shared" si="13"/>
        <v>41.013192995961404</v>
      </c>
      <c r="E334" s="2">
        <f t="shared" si="14"/>
        <v>40.109075242744034</v>
      </c>
      <c r="F334" s="2">
        <f>P_sol*E_orientation*T_vitre*S_tubes*abs_tubes</f>
        <v>495.72000000000008</v>
      </c>
      <c r="G334" s="2">
        <f>P_sol*E_orientation*T_vitre*(s_tot-S_tubes)*abs_fond</f>
        <v>184.67999999999995</v>
      </c>
      <c r="H334" s="2">
        <f>(F334*60*pas_calc)</f>
        <v>29743.200000000004</v>
      </c>
      <c r="I334" s="2">
        <f>G334*60*pas_calc</f>
        <v>11080.799999999997</v>
      </c>
      <c r="J334" s="2">
        <f>(E334-t_ext)*((U_vitre*s_tot)+(U_fond*s_tot))*60*pas_calc</f>
        <v>12312.853645662233</v>
      </c>
      <c r="K334" s="2">
        <f>(I334-J334-L334)/mcp_capteur</f>
        <v>3.7811629190085343E-2</v>
      </c>
      <c r="L334" s="2">
        <f>S_tubes*10*(E334-D334)*60*pas_calc</f>
        <v>-1383.3001624225772</v>
      </c>
      <c r="M334" s="2">
        <f>(H334+L334)/(4180*V_tubes)</f>
        <v>6.7752971119114172E-2</v>
      </c>
    </row>
    <row r="335" spans="2:13" s="2" customFormat="1" x14ac:dyDescent="0.25">
      <c r="B335" s="2">
        <f t="shared" si="12"/>
        <v>5</v>
      </c>
      <c r="C335" s="2">
        <f>C334+pas_calc</f>
        <v>300</v>
      </c>
      <c r="D335" s="2">
        <f t="shared" si="13"/>
        <v>41.080945967080517</v>
      </c>
      <c r="E335" s="2">
        <f t="shared" si="14"/>
        <v>40.146886871934122</v>
      </c>
      <c r="F335" s="2">
        <f>P_sol*E_orientation*T_vitre*S_tubes*abs_tubes</f>
        <v>495.72000000000008</v>
      </c>
      <c r="G335" s="2">
        <f>P_sol*E_orientation*T_vitre*(s_tot-S_tubes)*abs_fond</f>
        <v>184.67999999999995</v>
      </c>
      <c r="H335" s="2">
        <f>(F335*60*pas_calc)</f>
        <v>29743.200000000004</v>
      </c>
      <c r="I335" s="2">
        <f>G335*60*pas_calc</f>
        <v>11080.799999999997</v>
      </c>
      <c r="J335" s="2">
        <f>(E335-t_ext)*((U_vitre*s_tot)+(U_fond*s_tot))*60*pas_calc</f>
        <v>12358.908210015761</v>
      </c>
      <c r="K335" s="2">
        <f>(I335-J335-L335)/mcp_capteur</f>
        <v>3.7750551389555312E-2</v>
      </c>
      <c r="L335" s="2">
        <f>S_tubes*10*(E335-D335)*60*pas_calc</f>
        <v>-1429.1104155739849</v>
      </c>
      <c r="M335" s="2">
        <f>(H335+L335)/(4180*V_tubes)</f>
        <v>6.7643528533755881E-2</v>
      </c>
    </row>
    <row r="336" spans="2:13" s="2" customFormat="1" x14ac:dyDescent="0.25">
      <c r="B336" s="2">
        <f t="shared" si="12"/>
        <v>5.0166666666666666</v>
      </c>
      <c r="C336" s="2">
        <f>C335+pas_calc</f>
        <v>301</v>
      </c>
      <c r="D336" s="2">
        <f t="shared" si="13"/>
        <v>41.148589495614274</v>
      </c>
      <c r="E336" s="2">
        <f t="shared" si="14"/>
        <v>40.184637423323679</v>
      </c>
      <c r="F336" s="2">
        <f>P_sol*E_orientation*T_vitre*S_tubes*abs_tubes</f>
        <v>495.72000000000008</v>
      </c>
      <c r="G336" s="2">
        <f>P_sol*E_orientation*T_vitre*(s_tot-S_tubes)*abs_fond</f>
        <v>184.67999999999995</v>
      </c>
      <c r="H336" s="2">
        <f>(F336*60*pas_calc)</f>
        <v>29743.200000000004</v>
      </c>
      <c r="I336" s="2">
        <f>G336*60*pas_calc</f>
        <v>11080.799999999997</v>
      </c>
      <c r="J336" s="2">
        <f>(E336-t_ext)*((U_vitre*s_tot)+(U_fond*s_tot))*60*pas_calc</f>
        <v>12404.88838160824</v>
      </c>
      <c r="K336" s="2">
        <f>(I336-J336-L336)/mcp_capteur</f>
        <v>3.7689572249092293E-2</v>
      </c>
      <c r="L336" s="2">
        <f>S_tubes*10*(E336-D336)*60*pas_calc</f>
        <v>-1474.8466706046115</v>
      </c>
      <c r="M336" s="2">
        <f>(H336+L336)/(4180*V_tubes)</f>
        <v>6.7534262732962022E-2</v>
      </c>
    </row>
    <row r="337" spans="2:13" s="2" customFormat="1" x14ac:dyDescent="0.25">
      <c r="B337" s="2">
        <f t="shared" si="12"/>
        <v>5.0333333333333332</v>
      </c>
      <c r="C337" s="2">
        <f>C336+pas_calc</f>
        <v>302</v>
      </c>
      <c r="D337" s="2">
        <f t="shared" si="13"/>
        <v>41.216123758347237</v>
      </c>
      <c r="E337" s="2">
        <f t="shared" si="14"/>
        <v>40.222326995572772</v>
      </c>
      <c r="F337" s="2">
        <f>P_sol*E_orientation*T_vitre*S_tubes*abs_tubes</f>
        <v>495.72000000000008</v>
      </c>
      <c r="G337" s="2">
        <f>P_sol*E_orientation*T_vitre*(s_tot-S_tubes)*abs_fond</f>
        <v>184.67999999999995</v>
      </c>
      <c r="H337" s="2">
        <f>(F337*60*pas_calc)</f>
        <v>29743.200000000004</v>
      </c>
      <c r="I337" s="2">
        <f>G337*60*pas_calc</f>
        <v>11080.799999999997</v>
      </c>
      <c r="J337" s="2">
        <f>(E337-t_ext)*((U_vitre*s_tot)+(U_fond*s_tot))*60*pas_calc</f>
        <v>12450.794280607637</v>
      </c>
      <c r="K337" s="2">
        <f>(I337-J337-L337)/mcp_capteur</f>
        <v>3.7628691609323195E-2</v>
      </c>
      <c r="L337" s="2">
        <f>S_tubes*10*(E337-D337)*60*pas_calc</f>
        <v>-1520.5090470449325</v>
      </c>
      <c r="M337" s="2">
        <f>(H337+L337)/(4180*V_tubes)</f>
        <v>6.7425173431169355E-2</v>
      </c>
    </row>
    <row r="338" spans="2:13" s="2" customFormat="1" x14ac:dyDescent="0.25">
      <c r="B338" s="2">
        <f t="shared" si="12"/>
        <v>5.05</v>
      </c>
      <c r="C338" s="2">
        <f>C337+pas_calc</f>
        <v>303</v>
      </c>
      <c r="D338" s="2">
        <f t="shared" si="13"/>
        <v>41.283548931778405</v>
      </c>
      <c r="E338" s="2">
        <f t="shared" si="14"/>
        <v>40.259955687182092</v>
      </c>
      <c r="F338" s="2">
        <f>P_sol*E_orientation*T_vitre*S_tubes*abs_tubes</f>
        <v>495.72000000000008</v>
      </c>
      <c r="G338" s="2">
        <f>P_sol*E_orientation*T_vitre*(s_tot-S_tubes)*abs_fond</f>
        <v>184.67999999999995</v>
      </c>
      <c r="H338" s="2">
        <f>(F338*60*pas_calc)</f>
        <v>29743.200000000004</v>
      </c>
      <c r="I338" s="2">
        <f>G338*60*pas_calc</f>
        <v>11080.799999999997</v>
      </c>
      <c r="J338" s="2">
        <f>(E338-t_ext)*((U_vitre*s_tot)+(U_fond*s_tot))*60*pas_calc</f>
        <v>12496.626026987789</v>
      </c>
      <c r="K338" s="2">
        <f>(I338-J338-L338)/mcp_capteur</f>
        <v>3.7567909311141762E-2</v>
      </c>
      <c r="L338" s="2">
        <f>S_tubes*10*(E338-D338)*60*pas_calc</f>
        <v>-1566.097664232359</v>
      </c>
      <c r="M338" s="2">
        <f>(H338+L338)/(4180*V_tubes)</f>
        <v>6.7316260343275897E-2</v>
      </c>
    </row>
    <row r="339" spans="2:13" s="2" customFormat="1" x14ac:dyDescent="0.25">
      <c r="B339" s="2">
        <f t="shared" si="12"/>
        <v>5.0666666666666664</v>
      </c>
      <c r="C339" s="2">
        <f>C338+pas_calc</f>
        <v>304</v>
      </c>
      <c r="D339" s="2">
        <f t="shared" si="13"/>
        <v>41.350865192121681</v>
      </c>
      <c r="E339" s="2">
        <f t="shared" si="14"/>
        <v>40.297523596493235</v>
      </c>
      <c r="F339" s="2">
        <f>P_sol*E_orientation*T_vitre*S_tubes*abs_tubes</f>
        <v>495.72000000000008</v>
      </c>
      <c r="G339" s="2">
        <f>P_sol*E_orientation*T_vitre*(s_tot-S_tubes)*abs_fond</f>
        <v>184.67999999999995</v>
      </c>
      <c r="H339" s="2">
        <f>(F339*60*pas_calc)</f>
        <v>29743.200000000004</v>
      </c>
      <c r="I339" s="2">
        <f>G339*60*pas_calc</f>
        <v>11080.799999999997</v>
      </c>
      <c r="J339" s="2">
        <f>(E339-t_ext)*((U_vitre*s_tot)+(U_fond*s_tot))*60*pas_calc</f>
        <v>12542.383740528761</v>
      </c>
      <c r="K339" s="2">
        <f>(I339-J339-L339)/mcp_capteur</f>
        <v>3.750722519568956E-2</v>
      </c>
      <c r="L339" s="2">
        <f>S_tubes*10*(E339-D339)*60*pas_calc</f>
        <v>-1611.6126413115221</v>
      </c>
      <c r="M339" s="2">
        <f>(H339+L339)/(4180*V_tubes)</f>
        <v>6.7207523184640169E-2</v>
      </c>
    </row>
    <row r="340" spans="2:13" s="2" customFormat="1" x14ac:dyDescent="0.25">
      <c r="B340" s="2">
        <f t="shared" si="12"/>
        <v>5.083333333333333</v>
      </c>
      <c r="C340" s="2">
        <f>C339+pas_calc</f>
        <v>305</v>
      </c>
      <c r="D340" s="2">
        <f t="shared" si="13"/>
        <v>41.418072715306323</v>
      </c>
      <c r="E340" s="2">
        <f t="shared" si="14"/>
        <v>40.335030821688925</v>
      </c>
      <c r="F340" s="2">
        <f>P_sol*E_orientation*T_vitre*S_tubes*abs_tubes</f>
        <v>495.72000000000008</v>
      </c>
      <c r="G340" s="2">
        <f>P_sol*E_orientation*T_vitre*(s_tot-S_tubes)*abs_fond</f>
        <v>184.67999999999995</v>
      </c>
      <c r="H340" s="2">
        <f>(F340*60*pas_calc)</f>
        <v>29743.200000000004</v>
      </c>
      <c r="I340" s="2">
        <f>G340*60*pas_calc</f>
        <v>11080.799999999997</v>
      </c>
      <c r="J340" s="2">
        <f>(E340-t_ext)*((U_vitre*s_tot)+(U_fond*s_tot))*60*pas_calc</f>
        <v>12588.06754081711</v>
      </c>
      <c r="K340" s="2">
        <f>(I340-J340-L340)/mcp_capteur</f>
        <v>3.7446639104376803E-2</v>
      </c>
      <c r="L340" s="2">
        <f>S_tubes*10*(E340-D340)*60*pas_calc</f>
        <v>-1657.0540972346198</v>
      </c>
      <c r="M340" s="2">
        <f>(H340+L340)/(4180*V_tubes)</f>
        <v>6.7098961671080495E-2</v>
      </c>
    </row>
    <row r="341" spans="2:13" s="2" customFormat="1" x14ac:dyDescent="0.25">
      <c r="B341" s="2">
        <f t="shared" si="12"/>
        <v>5.0999999999999996</v>
      </c>
      <c r="C341" s="2">
        <f>C340+pas_calc</f>
        <v>306</v>
      </c>
      <c r="D341" s="2">
        <f t="shared" si="13"/>
        <v>41.485171676977401</v>
      </c>
      <c r="E341" s="2">
        <f t="shared" si="14"/>
        <v>40.372477460793299</v>
      </c>
      <c r="F341" s="2">
        <f>P_sol*E_orientation*T_vitre*S_tubes*abs_tubes</f>
        <v>495.72000000000008</v>
      </c>
      <c r="G341" s="2">
        <f>P_sol*E_orientation*T_vitre*(s_tot-S_tubes)*abs_fond</f>
        <v>184.67999999999995</v>
      </c>
      <c r="H341" s="2">
        <f>(F341*60*pas_calc)</f>
        <v>29743.200000000004</v>
      </c>
      <c r="I341" s="2">
        <f>G341*60*pas_calc</f>
        <v>11080.799999999997</v>
      </c>
      <c r="J341" s="2">
        <f>(E341-t_ext)*((U_vitre*s_tot)+(U_fond*s_tot))*60*pas_calc</f>
        <v>12633.67754724624</v>
      </c>
      <c r="K341" s="2">
        <f>(I341-J341-L341)/mcp_capteur</f>
        <v>3.7386150878858868E-2</v>
      </c>
      <c r="L341" s="2">
        <f>S_tubes*10*(E341-D341)*60*pas_calc</f>
        <v>-1702.4221507616776</v>
      </c>
      <c r="M341" s="2">
        <f>(H341+L341)/(4180*V_tubes)</f>
        <v>6.699057551887426E-2</v>
      </c>
    </row>
    <row r="342" spans="2:13" s="2" customFormat="1" x14ac:dyDescent="0.25">
      <c r="B342" s="2">
        <f t="shared" si="12"/>
        <v>5.1166666666666663</v>
      </c>
      <c r="C342" s="2">
        <f>C341+pas_calc</f>
        <v>307</v>
      </c>
      <c r="D342" s="2">
        <f t="shared" si="13"/>
        <v>41.552162252496274</v>
      </c>
      <c r="E342" s="2">
        <f t="shared" si="14"/>
        <v>40.409863611672158</v>
      </c>
      <c r="F342" s="2">
        <f>P_sol*E_orientation*T_vitre*S_tubes*abs_tubes</f>
        <v>495.72000000000008</v>
      </c>
      <c r="G342" s="2">
        <f>P_sol*E_orientation*T_vitre*(s_tot-S_tubes)*abs_fond</f>
        <v>184.67999999999995</v>
      </c>
      <c r="H342" s="2">
        <f>(F342*60*pas_calc)</f>
        <v>29743.200000000004</v>
      </c>
      <c r="I342" s="2">
        <f>G342*60*pas_calc</f>
        <v>11080.799999999997</v>
      </c>
      <c r="J342" s="2">
        <f>(E342-t_ext)*((U_vitre*s_tot)+(U_fond*s_tot))*60*pas_calc</f>
        <v>12679.213879016688</v>
      </c>
      <c r="K342" s="2">
        <f>(I342-J342-L342)/mcp_capteur</f>
        <v>3.7325760361051667E-2</v>
      </c>
      <c r="L342" s="2">
        <f>S_tubes*10*(E342-D342)*60*pas_calc</f>
        <v>-1747.7169204608974</v>
      </c>
      <c r="M342" s="2">
        <f>(H342+L342)/(4180*V_tubes)</f>
        <v>6.6882364444757147E-2</v>
      </c>
    </row>
    <row r="343" spans="2:13" s="2" customFormat="1" x14ac:dyDescent="0.25">
      <c r="B343" s="2">
        <f t="shared" si="12"/>
        <v>5.1333333333333337</v>
      </c>
      <c r="C343" s="2">
        <f>C342+pas_calc</f>
        <v>308</v>
      </c>
      <c r="D343" s="2">
        <f t="shared" si="13"/>
        <v>41.619044616941032</v>
      </c>
      <c r="E343" s="2">
        <f t="shared" si="14"/>
        <v>40.447189372033208</v>
      </c>
      <c r="F343" s="2">
        <f>P_sol*E_orientation*T_vitre*S_tubes*abs_tubes</f>
        <v>495.72000000000008</v>
      </c>
      <c r="G343" s="2">
        <f>P_sol*E_orientation*T_vitre*(s_tot-S_tubes)*abs_fond</f>
        <v>184.67999999999995</v>
      </c>
      <c r="H343" s="2">
        <f>(F343*60*pas_calc)</f>
        <v>29743.200000000004</v>
      </c>
      <c r="I343" s="2">
        <f>G343*60*pas_calc</f>
        <v>11080.799999999997</v>
      </c>
      <c r="J343" s="2">
        <f>(E343-t_ext)*((U_vitre*s_tot)+(U_fond*s_tot))*60*pas_calc</f>
        <v>12724.676655136449</v>
      </c>
      <c r="K343" s="2">
        <f>(I343-J343-L343)/mcp_capteur</f>
        <v>3.7265467393130053E-2</v>
      </c>
      <c r="L343" s="2">
        <f>S_tubes*10*(E343-D343)*60*pas_calc</f>
        <v>-1792.9385247089717</v>
      </c>
      <c r="M343" s="2">
        <f>(H343+L343)/(4180*V_tubes)</f>
        <v>6.6774328165922339E-2</v>
      </c>
    </row>
    <row r="344" spans="2:13" s="2" customFormat="1" x14ac:dyDescent="0.25">
      <c r="B344" s="2">
        <f t="shared" si="12"/>
        <v>5.15</v>
      </c>
      <c r="C344" s="2">
        <f>C343+pas_calc</f>
        <v>309</v>
      </c>
      <c r="D344" s="2">
        <f t="shared" si="13"/>
        <v>41.685818945106952</v>
      </c>
      <c r="E344" s="2">
        <f t="shared" si="14"/>
        <v>40.484454839426334</v>
      </c>
      <c r="F344" s="2">
        <f>P_sol*E_orientation*T_vitre*S_tubes*abs_tubes</f>
        <v>495.72000000000008</v>
      </c>
      <c r="G344" s="2">
        <f>P_sol*E_orientation*T_vitre*(s_tot-S_tubes)*abs_fond</f>
        <v>184.67999999999995</v>
      </c>
      <c r="H344" s="2">
        <f>(F344*60*pas_calc)</f>
        <v>29743.200000000004</v>
      </c>
      <c r="I344" s="2">
        <f>G344*60*pas_calc</f>
        <v>11080.799999999997</v>
      </c>
      <c r="J344" s="2">
        <f>(E344-t_ext)*((U_vitre*s_tot)+(U_fond*s_tot))*60*pas_calc</f>
        <v>12770.065994421277</v>
      </c>
      <c r="K344" s="2">
        <f>(I344-J344-L344)/mcp_capteur</f>
        <v>3.7205271817516629E-2</v>
      </c>
      <c r="L344" s="2">
        <f>S_tubes*10*(E344-D344)*60*pas_calc</f>
        <v>-1838.0870816913457</v>
      </c>
      <c r="M344" s="2">
        <f>(H344+L344)/(4180*V_tubes)</f>
        <v>6.6666466400019941E-2</v>
      </c>
    </row>
    <row r="345" spans="2:13" s="2" customFormat="1" x14ac:dyDescent="0.25">
      <c r="B345" s="2">
        <f t="shared" si="12"/>
        <v>5.166666666666667</v>
      </c>
      <c r="C345" s="2">
        <f>C344+pas_calc</f>
        <v>310</v>
      </c>
      <c r="D345" s="2">
        <f t="shared" si="13"/>
        <v>41.752485411506974</v>
      </c>
      <c r="E345" s="2">
        <f t="shared" si="14"/>
        <v>40.521660111243854</v>
      </c>
      <c r="F345" s="2">
        <f>P_sol*E_orientation*T_vitre*S_tubes*abs_tubes</f>
        <v>495.72000000000008</v>
      </c>
      <c r="G345" s="2">
        <f>P_sol*E_orientation*T_vitre*(s_tot-S_tubes)*abs_fond</f>
        <v>184.67999999999995</v>
      </c>
      <c r="H345" s="2">
        <f>(F345*60*pas_calc)</f>
        <v>29743.200000000004</v>
      </c>
      <c r="I345" s="2">
        <f>G345*60*pas_calc</f>
        <v>11080.799999999997</v>
      </c>
      <c r="J345" s="2">
        <f>(E345-t_ext)*((U_vitre*s_tot)+(U_fond*s_tot))*60*pas_calc</f>
        <v>12815.382015495015</v>
      </c>
      <c r="K345" s="2">
        <f>(I345-J345-L345)/mcp_capteur</f>
        <v>3.7145173476889115E-2</v>
      </c>
      <c r="L345" s="2">
        <f>S_tubes*10*(E345-D345)*60*pas_calc</f>
        <v>-1883.1627094025744</v>
      </c>
      <c r="M345" s="2">
        <f>(H345+L345)/(4180*V_tubes)</f>
        <v>6.6558778865156071E-2</v>
      </c>
    </row>
    <row r="346" spans="2:13" s="2" customFormat="1" x14ac:dyDescent="0.25">
      <c r="B346" s="2">
        <f t="shared" si="12"/>
        <v>5.1833333333333336</v>
      </c>
      <c r="C346" s="2">
        <f>C345+pas_calc</f>
        <v>311</v>
      </c>
      <c r="D346" s="2">
        <f t="shared" si="13"/>
        <v>41.819044190372132</v>
      </c>
      <c r="E346" s="2">
        <f t="shared" si="14"/>
        <v>40.558805284720741</v>
      </c>
      <c r="F346" s="2">
        <f>P_sol*E_orientation*T_vitre*S_tubes*abs_tubes</f>
        <v>495.72000000000008</v>
      </c>
      <c r="G346" s="2">
        <f>P_sol*E_orientation*T_vitre*(s_tot-S_tubes)*abs_fond</f>
        <v>184.67999999999995</v>
      </c>
      <c r="H346" s="2">
        <f>(F346*60*pas_calc)</f>
        <v>29743.200000000004</v>
      </c>
      <c r="I346" s="2">
        <f>G346*60*pas_calc</f>
        <v>11080.799999999997</v>
      </c>
      <c r="J346" s="2">
        <f>(E346-t_ext)*((U_vitre*s_tot)+(U_fond*s_tot))*60*pas_calc</f>
        <v>12860.624836789862</v>
      </c>
      <c r="K346" s="2">
        <f>(I346-J346-L346)/mcp_capteur</f>
        <v>3.708517221419106E-2</v>
      </c>
      <c r="L346" s="2">
        <f>S_tubes*10*(E346-D346)*60*pas_calc</f>
        <v>-1928.1655256466292</v>
      </c>
      <c r="M346" s="2">
        <f>(H346+L346)/(4180*V_tubes)</f>
        <v>6.6451265279892202E-2</v>
      </c>
    </row>
    <row r="347" spans="2:13" s="2" customFormat="1" x14ac:dyDescent="0.25">
      <c r="B347" s="2">
        <f t="shared" si="12"/>
        <v>5.2</v>
      </c>
      <c r="C347" s="2">
        <f>C346+pas_calc</f>
        <v>312</v>
      </c>
      <c r="D347" s="2">
        <f t="shared" si="13"/>
        <v>41.885495455652027</v>
      </c>
      <c r="E347" s="2">
        <f t="shared" si="14"/>
        <v>40.595890456934931</v>
      </c>
      <c r="F347" s="2">
        <f>P_sol*E_orientation*T_vitre*S_tubes*abs_tubes</f>
        <v>495.72000000000008</v>
      </c>
      <c r="G347" s="2">
        <f>P_sol*E_orientation*T_vitre*(s_tot-S_tubes)*abs_fond</f>
        <v>184.67999999999995</v>
      </c>
      <c r="H347" s="2">
        <f>(F347*60*pas_calc)</f>
        <v>29743.200000000004</v>
      </c>
      <c r="I347" s="2">
        <f>G347*60*pas_calc</f>
        <v>11080.799999999997</v>
      </c>
      <c r="J347" s="2">
        <f>(E347-t_ext)*((U_vitre*s_tot)+(U_fond*s_tot))*60*pas_calc</f>
        <v>12905.794576546747</v>
      </c>
      <c r="K347" s="2">
        <f>(I347-J347-L347)/mcp_capteur</f>
        <v>3.7025267872601832E-2</v>
      </c>
      <c r="L347" s="2">
        <f>S_tubes*10*(E347-D347)*60*pas_calc</f>
        <v>-1973.0956480371565</v>
      </c>
      <c r="M347" s="2">
        <f>(H347+L347)/(4180*V_tubes)</f>
        <v>6.634392536324446E-2</v>
      </c>
    </row>
    <row r="348" spans="2:13" s="2" customFormat="1" x14ac:dyDescent="0.25">
      <c r="B348" s="2">
        <f t="shared" si="12"/>
        <v>5.2166666666666668</v>
      </c>
      <c r="C348" s="2">
        <f>C347+pas_calc</f>
        <v>313</v>
      </c>
      <c r="D348" s="2">
        <f t="shared" si="13"/>
        <v>41.951839381015269</v>
      </c>
      <c r="E348" s="2">
        <f t="shared" si="14"/>
        <v>40.632915724807532</v>
      </c>
      <c r="F348" s="2">
        <f>P_sol*E_orientation*T_vitre*S_tubes*abs_tubes</f>
        <v>495.72000000000008</v>
      </c>
      <c r="G348" s="2">
        <f>P_sol*E_orientation*T_vitre*(s_tot-S_tubes)*abs_fond</f>
        <v>184.67999999999995</v>
      </c>
      <c r="H348" s="2">
        <f>(F348*60*pas_calc)</f>
        <v>29743.200000000004</v>
      </c>
      <c r="I348" s="2">
        <f>G348*60*pas_calc</f>
        <v>11080.799999999997</v>
      </c>
      <c r="J348" s="2">
        <f>(E348-t_ext)*((U_vitre*s_tot)+(U_fond*s_tot))*60*pas_calc</f>
        <v>12950.891352815575</v>
      </c>
      <c r="K348" s="2">
        <f>(I348-J348-L348)/mcp_capteur</f>
        <v>3.6965460295564925E-2</v>
      </c>
      <c r="L348" s="2">
        <f>S_tubes*10*(E348-D348)*60*pas_calc</f>
        <v>-2017.9531939978376</v>
      </c>
      <c r="M348" s="2">
        <f>(H348+L348)/(4180*V_tubes)</f>
        <v>6.6236758834682843E-2</v>
      </c>
    </row>
    <row r="349" spans="2:13" s="2" customFormat="1" x14ac:dyDescent="0.25">
      <c r="B349" s="2">
        <f t="shared" si="12"/>
        <v>5.2333333333333334</v>
      </c>
      <c r="C349" s="2">
        <f>C348+pas_calc</f>
        <v>314</v>
      </c>
      <c r="D349" s="2">
        <f t="shared" si="13"/>
        <v>42.018076139849953</v>
      </c>
      <c r="E349" s="2">
        <f t="shared" si="14"/>
        <v>40.669881185103094</v>
      </c>
      <c r="F349" s="2">
        <f>P_sol*E_orientation*T_vitre*S_tubes*abs_tubes</f>
        <v>495.72000000000008</v>
      </c>
      <c r="G349" s="2">
        <f>P_sol*E_orientation*T_vitre*(s_tot-S_tubes)*abs_fond</f>
        <v>184.67999999999995</v>
      </c>
      <c r="H349" s="2">
        <f>(F349*60*pas_calc)</f>
        <v>29743.200000000004</v>
      </c>
      <c r="I349" s="2">
        <f>G349*60*pas_calc</f>
        <v>11080.799999999997</v>
      </c>
      <c r="J349" s="2">
        <f>(E349-t_ext)*((U_vitre*s_tot)+(U_fond*s_tot))*60*pas_calc</f>
        <v>12995.91528345557</v>
      </c>
      <c r="K349" s="2">
        <f>(I349-J349-L349)/mcp_capteur</f>
        <v>3.6905749326780549E-2</v>
      </c>
      <c r="L349" s="2">
        <f>S_tubes*10*(E349-D349)*60*pas_calc</f>
        <v>-2062.7382807626946</v>
      </c>
      <c r="M349" s="2">
        <f>(H349+L349)/(4180*V_tubes)</f>
        <v>6.6129765414130431E-2</v>
      </c>
    </row>
    <row r="350" spans="2:13" s="2" customFormat="1" x14ac:dyDescent="0.25">
      <c r="B350" s="2">
        <f t="shared" si="12"/>
        <v>5.25</v>
      </c>
      <c r="C350" s="2">
        <f>C349+pas_calc</f>
        <v>315</v>
      </c>
      <c r="D350" s="2">
        <f t="shared" si="13"/>
        <v>42.084205905264085</v>
      </c>
      <c r="E350" s="2">
        <f t="shared" si="14"/>
        <v>40.706786934429871</v>
      </c>
      <c r="F350" s="2">
        <f>P_sol*E_orientation*T_vitre*S_tubes*abs_tubes</f>
        <v>495.72000000000008</v>
      </c>
      <c r="G350" s="2">
        <f>P_sol*E_orientation*T_vitre*(s_tot-S_tubes)*abs_fond</f>
        <v>184.67999999999995</v>
      </c>
      <c r="H350" s="2">
        <f>(F350*60*pas_calc)</f>
        <v>29743.200000000004</v>
      </c>
      <c r="I350" s="2">
        <f>G350*60*pas_calc</f>
        <v>11080.799999999997</v>
      </c>
      <c r="J350" s="2">
        <f>(E350-t_ext)*((U_vitre*s_tot)+(U_fond*s_tot))*60*pas_calc</f>
        <v>13040.866486135585</v>
      </c>
      <c r="K350" s="2">
        <f>(I350-J350-L350)/mcp_capteur</f>
        <v>3.6846134810189939E-2</v>
      </c>
      <c r="L350" s="2">
        <f>S_tubes*10*(E350-D350)*60*pas_calc</f>
        <v>-2107.4510253763469</v>
      </c>
      <c r="M350" s="2">
        <f>(H350+L350)/(4180*V_tubes)</f>
        <v>6.6022944821962776E-2</v>
      </c>
    </row>
    <row r="351" spans="2:13" s="2" customFormat="1" x14ac:dyDescent="0.25">
      <c r="B351" s="2">
        <f t="shared" si="12"/>
        <v>5.2666666666666666</v>
      </c>
      <c r="C351" s="2">
        <f>C350+pas_calc</f>
        <v>316</v>
      </c>
      <c r="D351" s="2">
        <f t="shared" si="13"/>
        <v>42.150228850086044</v>
      </c>
      <c r="E351" s="2">
        <f t="shared" si="14"/>
        <v>40.743633069240062</v>
      </c>
      <c r="F351" s="2">
        <f>P_sol*E_orientation*T_vitre*S_tubes*abs_tubes</f>
        <v>495.72000000000008</v>
      </c>
      <c r="G351" s="2">
        <f>P_sol*E_orientation*T_vitre*(s_tot-S_tubes)*abs_fond</f>
        <v>184.67999999999995</v>
      </c>
      <c r="H351" s="2">
        <f>(F351*60*pas_calc)</f>
        <v>29743.200000000004</v>
      </c>
      <c r="I351" s="2">
        <f>G351*60*pas_calc</f>
        <v>11080.799999999997</v>
      </c>
      <c r="J351" s="2">
        <f>(E351-t_ext)*((U_vitre*s_tot)+(U_fond*s_tot))*60*pas_calc</f>
        <v>13085.745078334396</v>
      </c>
      <c r="K351" s="2">
        <f>(I351-J351-L351)/mcp_capteur</f>
        <v>3.6786616589988969E-2</v>
      </c>
      <c r="L351" s="2">
        <f>S_tubes*10*(E351-D351)*60*pas_calc</f>
        <v>-2152.0915446943541</v>
      </c>
      <c r="M351" s="2">
        <f>(H351+L351)/(4180*V_tubes)</f>
        <v>6.591629677900715E-2</v>
      </c>
    </row>
    <row r="352" spans="2:13" s="2" customFormat="1" x14ac:dyDescent="0.25">
      <c r="B352" s="2">
        <f t="shared" si="12"/>
        <v>5.2833333333333332</v>
      </c>
      <c r="C352" s="2">
        <f>C351+pas_calc</f>
        <v>317</v>
      </c>
      <c r="D352" s="2">
        <f t="shared" si="13"/>
        <v>42.216145146865053</v>
      </c>
      <c r="E352" s="2">
        <f t="shared" si="14"/>
        <v>40.780419685830047</v>
      </c>
      <c r="F352" s="2">
        <f>P_sol*E_orientation*T_vitre*S_tubes*abs_tubes</f>
        <v>495.72000000000008</v>
      </c>
      <c r="G352" s="2">
        <f>P_sol*E_orientation*T_vitre*(s_tot-S_tubes)*abs_fond</f>
        <v>184.67999999999995</v>
      </c>
      <c r="H352" s="2">
        <f>(F352*60*pas_calc)</f>
        <v>29743.200000000004</v>
      </c>
      <c r="I352" s="2">
        <f>G352*60*pas_calc</f>
        <v>11080.799999999997</v>
      </c>
      <c r="J352" s="2">
        <f>(E352-t_ext)*((U_vitre*s_tot)+(U_fond*s_tot))*60*pas_calc</f>
        <v>13130.551177340998</v>
      </c>
      <c r="K352" s="2">
        <f>(I352-J352-L352)/mcp_capteur</f>
        <v>3.6727194510639494E-2</v>
      </c>
      <c r="L352" s="2">
        <f>S_tubes*10*(E352-D352)*60*pas_calc</f>
        <v>-2196.6599553835586</v>
      </c>
      <c r="M352" s="2">
        <f>(H352+L352)/(4180*V_tubes)</f>
        <v>6.5809821006541647E-2</v>
      </c>
    </row>
    <row r="353" spans="2:13" s="2" customFormat="1" x14ac:dyDescent="0.25">
      <c r="B353" s="2">
        <f t="shared" si="12"/>
        <v>5.3</v>
      </c>
      <c r="C353" s="2">
        <f>C352+pas_calc</f>
        <v>318</v>
      </c>
      <c r="D353" s="2">
        <f t="shared" si="13"/>
        <v>42.281954967871592</v>
      </c>
      <c r="E353" s="2">
        <f t="shared" si="14"/>
        <v>40.817146880340687</v>
      </c>
      <c r="F353" s="2">
        <f>P_sol*E_orientation*T_vitre*S_tubes*abs_tubes</f>
        <v>495.72000000000008</v>
      </c>
      <c r="G353" s="2">
        <f>P_sol*E_orientation*T_vitre*(s_tot-S_tubes)*abs_fond</f>
        <v>184.67999999999995</v>
      </c>
      <c r="H353" s="2">
        <f>(F353*60*pas_calc)</f>
        <v>29743.200000000004</v>
      </c>
      <c r="I353" s="2">
        <f>G353*60*pas_calc</f>
        <v>11080.799999999997</v>
      </c>
      <c r="J353" s="2">
        <f>(E353-t_ext)*((U_vitre*s_tot)+(U_fond*s_tot))*60*pas_calc</f>
        <v>13175.284900254957</v>
      </c>
      <c r="K353" s="2">
        <f>(I353-J353-L353)/mcp_capteur</f>
        <v>3.6667868416831201E-2</v>
      </c>
      <c r="L353" s="2">
        <f>S_tubes*10*(E353-D353)*60*pas_calc</f>
        <v>-2241.1563739222847</v>
      </c>
      <c r="M353" s="2">
        <f>(H353+L353)/(4180*V_tubes)</f>
        <v>6.5703517226294736E-2</v>
      </c>
    </row>
    <row r="354" spans="2:13" s="2" customFormat="1" x14ac:dyDescent="0.25">
      <c r="B354" s="2">
        <f t="shared" si="12"/>
        <v>5.3166666666666664</v>
      </c>
      <c r="C354" s="2">
        <f>C353+pas_calc</f>
        <v>319</v>
      </c>
      <c r="D354" s="2">
        <f t="shared" si="13"/>
        <v>42.347658485097888</v>
      </c>
      <c r="E354" s="2">
        <f t="shared" si="14"/>
        <v>40.853814748757515</v>
      </c>
      <c r="F354" s="2">
        <f>P_sol*E_orientation*T_vitre*S_tubes*abs_tubes</f>
        <v>495.72000000000008</v>
      </c>
      <c r="G354" s="2">
        <f>P_sol*E_orientation*T_vitre*(s_tot-S_tubes)*abs_fond</f>
        <v>184.67999999999995</v>
      </c>
      <c r="H354" s="2">
        <f>(F354*60*pas_calc)</f>
        <v>29743.200000000004</v>
      </c>
      <c r="I354" s="2">
        <f>G354*60*pas_calc</f>
        <v>11080.799999999997</v>
      </c>
      <c r="J354" s="2">
        <f>(E354-t_ext)*((U_vitre*s_tot)+(U_fond*s_tot))*60*pas_calc</f>
        <v>13219.946363986652</v>
      </c>
      <c r="K354" s="2">
        <f>(I354-J354-L354)/mcp_capteur</f>
        <v>3.6608638153529341E-2</v>
      </c>
      <c r="L354" s="2">
        <f>S_tubes*10*(E354-D354)*60*pas_calc</f>
        <v>-2285.5809166007716</v>
      </c>
      <c r="M354" s="2">
        <f>(H354+L354)/(4180*V_tubes)</f>
        <v>6.5597385160444235E-2</v>
      </c>
    </row>
    <row r="355" spans="2:13" s="2" customFormat="1" x14ac:dyDescent="0.25">
      <c r="B355" s="2">
        <f t="shared" si="12"/>
        <v>5.333333333333333</v>
      </c>
      <c r="C355" s="2">
        <f>C354+pas_calc</f>
        <v>320</v>
      </c>
      <c r="D355" s="2">
        <f t="shared" si="13"/>
        <v>42.413255870258332</v>
      </c>
      <c r="E355" s="2">
        <f t="shared" si="14"/>
        <v>40.890423386911046</v>
      </c>
      <c r="F355" s="2">
        <f>P_sol*E_orientation*T_vitre*S_tubes*abs_tubes</f>
        <v>495.72000000000008</v>
      </c>
      <c r="G355" s="2">
        <f>P_sol*E_orientation*T_vitre*(s_tot-S_tubes)*abs_fond</f>
        <v>184.67999999999995</v>
      </c>
      <c r="H355" s="2">
        <f>(F355*60*pas_calc)</f>
        <v>29743.200000000004</v>
      </c>
      <c r="I355" s="2">
        <f>G355*60*pas_calc</f>
        <v>11080.799999999997</v>
      </c>
      <c r="J355" s="2">
        <f>(E355-t_ext)*((U_vitre*s_tot)+(U_fond*s_tot))*60*pas_calc</f>
        <v>13264.535685257653</v>
      </c>
      <c r="K355" s="2">
        <f>(I355-J355-L355)/mcp_capteur</f>
        <v>3.6549503565923375E-2</v>
      </c>
      <c r="L355" s="2">
        <f>S_tubes*10*(E355-D355)*60*pas_calc</f>
        <v>-2329.9336995213494</v>
      </c>
      <c r="M355" s="2">
        <f>(H355+L355)/(4180*V_tubes)</f>
        <v>6.5491424531616882E-2</v>
      </c>
    </row>
    <row r="356" spans="2:13" s="2" customFormat="1" x14ac:dyDescent="0.25">
      <c r="B356" s="2">
        <f t="shared" ref="B356:B419" si="15">C356/60</f>
        <v>5.35</v>
      </c>
      <c r="C356" s="2">
        <f>C355+pas_calc</f>
        <v>321</v>
      </c>
      <c r="D356" s="2">
        <f t="shared" si="13"/>
        <v>42.478747294789947</v>
      </c>
      <c r="E356" s="2">
        <f t="shared" si="14"/>
        <v>40.926972890476968</v>
      </c>
      <c r="F356" s="2">
        <f>P_sol*E_orientation*T_vitre*S_tubes*abs_tubes</f>
        <v>495.72000000000008</v>
      </c>
      <c r="G356" s="2">
        <f>P_sol*E_orientation*T_vitre*(s_tot-S_tubes)*abs_fond</f>
        <v>184.67999999999995</v>
      </c>
      <c r="H356" s="2">
        <f>(F356*60*pas_calc)</f>
        <v>29743.200000000004</v>
      </c>
      <c r="I356" s="2">
        <f>G356*60*pas_calc</f>
        <v>11080.799999999997</v>
      </c>
      <c r="J356" s="2">
        <f>(E356-t_ext)*((U_vitre*s_tot)+(U_fond*s_tot))*60*pas_calc</f>
        <v>13309.052980600947</v>
      </c>
      <c r="K356" s="2">
        <f>(I356-J356-L356)/mcp_capteur</f>
        <v>3.64904644994773E-2</v>
      </c>
      <c r="L356" s="2">
        <f>S_tubes*10*(E356-D356)*60*pas_calc</f>
        <v>-2374.2148385988589</v>
      </c>
      <c r="M356" s="2">
        <f>(H356+L356)/(4180*V_tubes)</f>
        <v>6.5385635062887359E-2</v>
      </c>
    </row>
    <row r="357" spans="2:13" s="2" customFormat="1" x14ac:dyDescent="0.25">
      <c r="B357" s="2">
        <f t="shared" si="15"/>
        <v>5.3666666666666663</v>
      </c>
      <c r="C357" s="2">
        <f>C356+pas_calc</f>
        <v>322</v>
      </c>
      <c r="D357" s="2">
        <f t="shared" ref="D357:D420" si="16">D356+M356</f>
        <v>42.544132929852836</v>
      </c>
      <c r="E357" s="2">
        <f t="shared" ref="E357:E420" si="17">E356+K356</f>
        <v>40.963463354976447</v>
      </c>
      <c r="F357" s="2">
        <f>P_sol*E_orientation*T_vitre*S_tubes*abs_tubes</f>
        <v>495.72000000000008</v>
      </c>
      <c r="G357" s="2">
        <f>P_sol*E_orientation*T_vitre*(s_tot-S_tubes)*abs_fond</f>
        <v>184.67999999999995</v>
      </c>
      <c r="H357" s="2">
        <f>(F357*60*pas_calc)</f>
        <v>29743.200000000004</v>
      </c>
      <c r="I357" s="2">
        <f>G357*60*pas_calc</f>
        <v>11080.799999999997</v>
      </c>
      <c r="J357" s="2">
        <f>(E357-t_ext)*((U_vitre*s_tot)+(U_fond*s_tot))*60*pas_calc</f>
        <v>13353.498366361313</v>
      </c>
      <c r="K357" s="2">
        <f>(I357-J357-L357)/mcp_capteur</f>
        <v>3.6431520799889767E-2</v>
      </c>
      <c r="L357" s="2">
        <f>S_tubes*10*(E357-D357)*60*pas_calc</f>
        <v>-2418.4244495608746</v>
      </c>
      <c r="M357" s="2">
        <f>(H357+L357)/(4180*V_tubes)</f>
        <v>6.5280016477777703E-2</v>
      </c>
    </row>
    <row r="358" spans="2:13" s="2" customFormat="1" x14ac:dyDescent="0.25">
      <c r="B358" s="2">
        <f t="shared" si="15"/>
        <v>5.3833333333333337</v>
      </c>
      <c r="C358" s="2">
        <f>C357+pas_calc</f>
        <v>323</v>
      </c>
      <c r="D358" s="2">
        <f t="shared" si="16"/>
        <v>42.609412946330615</v>
      </c>
      <c r="E358" s="2">
        <f t="shared" si="17"/>
        <v>40.999894875776334</v>
      </c>
      <c r="F358" s="2">
        <f>P_sol*E_orientation*T_vitre*S_tubes*abs_tubes</f>
        <v>495.72000000000008</v>
      </c>
      <c r="G358" s="2">
        <f>P_sol*E_orientation*T_vitre*(s_tot-S_tubes)*abs_fond</f>
        <v>184.67999999999995</v>
      </c>
      <c r="H358" s="2">
        <f>(F358*60*pas_calc)</f>
        <v>29743.200000000004</v>
      </c>
      <c r="I358" s="2">
        <f>G358*60*pas_calc</f>
        <v>11080.799999999997</v>
      </c>
      <c r="J358" s="2">
        <f>(E358-t_ext)*((U_vitre*s_tot)+(U_fond*s_tot))*60*pas_calc</f>
        <v>13397.871958695576</v>
      </c>
      <c r="K358" s="2">
        <f>(I358-J358-L358)/mcp_capteur</f>
        <v>3.6372672313117617E-2</v>
      </c>
      <c r="L358" s="2">
        <f>S_tubes*10*(E358-D358)*60*pas_calc</f>
        <v>-2462.5626479480488</v>
      </c>
      <c r="M358" s="2">
        <f>(H358+L358)/(4180*V_tubes)</f>
        <v>6.5174568500256505E-2</v>
      </c>
    </row>
    <row r="359" spans="2:13" s="2" customFormat="1" x14ac:dyDescent="0.25">
      <c r="B359" s="2">
        <f t="shared" si="15"/>
        <v>5.4</v>
      </c>
      <c r="C359" s="2">
        <f>C358+pas_calc</f>
        <v>324</v>
      </c>
      <c r="D359" s="2">
        <f t="shared" si="16"/>
        <v>42.674587514830868</v>
      </c>
      <c r="E359" s="2">
        <f t="shared" si="17"/>
        <v>41.036267548089455</v>
      </c>
      <c r="F359" s="2">
        <f>P_sol*E_orientation*T_vitre*S_tubes*abs_tubes</f>
        <v>495.72000000000008</v>
      </c>
      <c r="G359" s="2">
        <f>P_sol*E_orientation*T_vitre*(s_tot-S_tubes)*abs_fond</f>
        <v>184.67999999999995</v>
      </c>
      <c r="H359" s="2">
        <f>(F359*60*pas_calc)</f>
        <v>29743.200000000004</v>
      </c>
      <c r="I359" s="2">
        <f>G359*60*pas_calc</f>
        <v>11080.799999999997</v>
      </c>
      <c r="J359" s="2">
        <f>(E359-t_ext)*((U_vitre*s_tot)+(U_fond*s_tot))*60*pas_calc</f>
        <v>13442.173873572958</v>
      </c>
      <c r="K359" s="2">
        <f>(I359-J359-L359)/mcp_capteur</f>
        <v>3.6313918885350516E-2</v>
      </c>
      <c r="L359" s="2">
        <f>S_tubes*10*(E359-D359)*60*pas_calc</f>
        <v>-2506.6295491143624</v>
      </c>
      <c r="M359" s="2">
        <f>(H359+L359)/(4180*V_tubes)</f>
        <v>6.5069290854738379E-2</v>
      </c>
    </row>
    <row r="360" spans="2:13" s="2" customFormat="1" x14ac:dyDescent="0.25">
      <c r="B360" s="2">
        <f t="shared" si="15"/>
        <v>5.416666666666667</v>
      </c>
      <c r="C360" s="2">
        <f>C359+pas_calc</f>
        <v>325</v>
      </c>
      <c r="D360" s="2">
        <f t="shared" si="16"/>
        <v>42.739656805685605</v>
      </c>
      <c r="E360" s="2">
        <f t="shared" si="17"/>
        <v>41.072581466974803</v>
      </c>
      <c r="F360" s="2">
        <f>P_sol*E_orientation*T_vitre*S_tubes*abs_tubes</f>
        <v>495.72000000000008</v>
      </c>
      <c r="G360" s="2">
        <f>P_sol*E_orientation*T_vitre*(s_tot-S_tubes)*abs_fond</f>
        <v>184.67999999999995</v>
      </c>
      <c r="H360" s="2">
        <f>(F360*60*pas_calc)</f>
        <v>29743.200000000004</v>
      </c>
      <c r="I360" s="2">
        <f>G360*60*pas_calc</f>
        <v>11080.799999999997</v>
      </c>
      <c r="J360" s="2">
        <f>(E360-t_ext)*((U_vitre*s_tot)+(U_fond*s_tot))*60*pas_calc</f>
        <v>13486.40422677531</v>
      </c>
      <c r="K360" s="2">
        <f>(I360-J360-L360)/mcp_capteur</f>
        <v>3.625526036305371E-2</v>
      </c>
      <c r="L360" s="2">
        <f>S_tubes*10*(E360-D360)*60*pas_calc</f>
        <v>-2550.6252682275276</v>
      </c>
      <c r="M360" s="2">
        <f>(H360+L360)/(4180*V_tubes)</f>
        <v>6.4964183266082901E-2</v>
      </c>
    </row>
    <row r="361" spans="2:13" s="2" customFormat="1" x14ac:dyDescent="0.25">
      <c r="B361" s="2">
        <f t="shared" si="15"/>
        <v>5.4333333333333336</v>
      </c>
      <c r="C361" s="2">
        <f>C360+pas_calc</f>
        <v>326</v>
      </c>
      <c r="D361" s="2">
        <f t="shared" si="16"/>
        <v>42.80462098895169</v>
      </c>
      <c r="E361" s="2">
        <f t="shared" si="17"/>
        <v>41.108836727337859</v>
      </c>
      <c r="F361" s="2">
        <f>P_sol*E_orientation*T_vitre*S_tubes*abs_tubes</f>
        <v>495.72000000000008</v>
      </c>
      <c r="G361" s="2">
        <f>P_sol*E_orientation*T_vitre*(s_tot-S_tubes)*abs_fond</f>
        <v>184.67999999999995</v>
      </c>
      <c r="H361" s="2">
        <f>(F361*60*pas_calc)</f>
        <v>29743.200000000004</v>
      </c>
      <c r="I361" s="2">
        <f>G361*60*pas_calc</f>
        <v>11080.799999999997</v>
      </c>
      <c r="J361" s="2">
        <f>(E361-t_ext)*((U_vitre*s_tot)+(U_fond*s_tot))*60*pas_calc</f>
        <v>13530.563133897514</v>
      </c>
      <c r="K361" s="2">
        <f>(I361-J361-L361)/mcp_capteur</f>
        <v>3.6196696592911054E-2</v>
      </c>
      <c r="L361" s="2">
        <f>S_tubes*10*(E361-D361)*60*pas_calc</f>
        <v>-2594.5499202691612</v>
      </c>
      <c r="M361" s="2">
        <f>(H361+L361)/(4180*V_tubes)</f>
        <v>6.485924545959422E-2</v>
      </c>
    </row>
    <row r="362" spans="2:13" s="2" customFormat="1" x14ac:dyDescent="0.25">
      <c r="B362" s="2">
        <f t="shared" si="15"/>
        <v>5.45</v>
      </c>
      <c r="C362" s="2">
        <f>C361+pas_calc</f>
        <v>327</v>
      </c>
      <c r="D362" s="2">
        <f t="shared" si="16"/>
        <v>42.869480234411284</v>
      </c>
      <c r="E362" s="2">
        <f t="shared" si="17"/>
        <v>41.145033423930769</v>
      </c>
      <c r="F362" s="2">
        <f>P_sol*E_orientation*T_vitre*S_tubes*abs_tubes</f>
        <v>495.72000000000008</v>
      </c>
      <c r="G362" s="2">
        <f>P_sol*E_orientation*T_vitre*(s_tot-S_tubes)*abs_fond</f>
        <v>184.67999999999995</v>
      </c>
      <c r="H362" s="2">
        <f>(F362*60*pas_calc)</f>
        <v>29743.200000000004</v>
      </c>
      <c r="I362" s="2">
        <f>G362*60*pas_calc</f>
        <v>11080.799999999997</v>
      </c>
      <c r="J362" s="2">
        <f>(E362-t_ext)*((U_vitre*s_tot)+(U_fond*s_tot))*60*pas_calc</f>
        <v>13574.650710347678</v>
      </c>
      <c r="K362" s="2">
        <f>(I362-J362-L362)/mcp_capteur</f>
        <v>3.6138227421876994E-2</v>
      </c>
      <c r="L362" s="2">
        <f>S_tubes*10*(E362-D362)*60*pas_calc</f>
        <v>-2638.4036200351884</v>
      </c>
      <c r="M362" s="2">
        <f>(H362+L362)/(4180*V_tubes)</f>
        <v>6.4754477161020146E-2</v>
      </c>
    </row>
    <row r="363" spans="2:13" s="2" customFormat="1" x14ac:dyDescent="0.25">
      <c r="B363" s="2">
        <f t="shared" si="15"/>
        <v>5.4666666666666668</v>
      </c>
      <c r="C363" s="2">
        <f>C362+pas_calc</f>
        <v>328</v>
      </c>
      <c r="D363" s="2">
        <f t="shared" si="16"/>
        <v>42.934234711572302</v>
      </c>
      <c r="E363" s="2">
        <f t="shared" si="17"/>
        <v>41.181171651352649</v>
      </c>
      <c r="F363" s="2">
        <f>P_sol*E_orientation*T_vitre*S_tubes*abs_tubes</f>
        <v>495.72000000000008</v>
      </c>
      <c r="G363" s="2">
        <f>P_sol*E_orientation*T_vitre*(s_tot-S_tubes)*abs_fond</f>
        <v>184.67999999999995</v>
      </c>
      <c r="H363" s="2">
        <f>(F363*60*pas_calc)</f>
        <v>29743.200000000004</v>
      </c>
      <c r="I363" s="2">
        <f>G363*60*pas_calc</f>
        <v>11080.799999999997</v>
      </c>
      <c r="J363" s="2">
        <f>(E363-t_ext)*((U_vitre*s_tot)+(U_fond*s_tot))*60*pas_calc</f>
        <v>13618.667071347527</v>
      </c>
      <c r="K363" s="2">
        <f>(I363-J363-L363)/mcp_capteur</f>
        <v>3.60798526971347E-2</v>
      </c>
      <c r="L363" s="2">
        <f>S_tubes*10*(E363-D363)*60*pas_calc</f>
        <v>-2682.1864821360682</v>
      </c>
      <c r="M363" s="2">
        <f>(H363+L363)/(4180*V_tubes)</f>
        <v>6.4649878096551566E-2</v>
      </c>
    </row>
    <row r="364" spans="2:13" s="2" customFormat="1" x14ac:dyDescent="0.25">
      <c r="B364" s="2">
        <f t="shared" si="15"/>
        <v>5.4833333333333334</v>
      </c>
      <c r="C364" s="2">
        <f>C363+pas_calc</f>
        <v>329</v>
      </c>
      <c r="D364" s="2">
        <f t="shared" si="16"/>
        <v>42.998884589668855</v>
      </c>
      <c r="E364" s="2">
        <f t="shared" si="17"/>
        <v>41.217251504049784</v>
      </c>
      <c r="F364" s="2">
        <f>P_sol*E_orientation*T_vitre*S_tubes*abs_tubes</f>
        <v>495.72000000000008</v>
      </c>
      <c r="G364" s="2">
        <f>P_sol*E_orientation*T_vitre*(s_tot-S_tubes)*abs_fond</f>
        <v>184.67999999999995</v>
      </c>
      <c r="H364" s="2">
        <f>(F364*60*pas_calc)</f>
        <v>29743.200000000004</v>
      </c>
      <c r="I364" s="2">
        <f>G364*60*pas_calc</f>
        <v>11080.799999999997</v>
      </c>
      <c r="J364" s="2">
        <f>(E364-t_ext)*((U_vitre*s_tot)+(U_fond*s_tot))*60*pas_calc</f>
        <v>13662.612331932638</v>
      </c>
      <c r="K364" s="2">
        <f>(I364-J364-L364)/mcp_capteur</f>
        <v>3.6021572266134283E-2</v>
      </c>
      <c r="L364" s="2">
        <f>S_tubes*10*(E364-D364)*60*pas_calc</f>
        <v>-2725.8986209971777</v>
      </c>
      <c r="M364" s="2">
        <f>(H364+L364)/(4180*V_tubes)</f>
        <v>6.4545447992821539E-2</v>
      </c>
    </row>
    <row r="365" spans="2:13" s="2" customFormat="1" x14ac:dyDescent="0.25">
      <c r="B365" s="2">
        <f t="shared" si="15"/>
        <v>5.5</v>
      </c>
      <c r="C365" s="2">
        <f>C364+pas_calc</f>
        <v>330</v>
      </c>
      <c r="D365" s="2">
        <f t="shared" si="16"/>
        <v>43.063430037661675</v>
      </c>
      <c r="E365" s="2">
        <f t="shared" si="17"/>
        <v>41.253273076315921</v>
      </c>
      <c r="F365" s="2">
        <f>P_sol*E_orientation*T_vitre*S_tubes*abs_tubes</f>
        <v>495.72000000000008</v>
      </c>
      <c r="G365" s="2">
        <f>P_sol*E_orientation*T_vitre*(s_tot-S_tubes)*abs_fond</f>
        <v>184.67999999999995</v>
      </c>
      <c r="H365" s="2">
        <f>(F365*60*pas_calc)</f>
        <v>29743.200000000004</v>
      </c>
      <c r="I365" s="2">
        <f>G365*60*pas_calc</f>
        <v>11080.799999999997</v>
      </c>
      <c r="J365" s="2">
        <f>(E365-t_ext)*((U_vitre*s_tot)+(U_fond*s_tot))*60*pas_calc</f>
        <v>13706.486606952792</v>
      </c>
      <c r="K365" s="2">
        <f>(I365-J365-L365)/mcp_capteur</f>
        <v>3.5963385976552333E-2</v>
      </c>
      <c r="L365" s="2">
        <f>S_tubes*10*(E365-D365)*60*pas_calc</f>
        <v>-2769.5401508590044</v>
      </c>
      <c r="M365" s="2">
        <f>(H365+L365)/(4180*V_tubes)</f>
        <v>6.4441186576904827E-2</v>
      </c>
    </row>
    <row r="366" spans="2:13" s="2" customFormat="1" x14ac:dyDescent="0.25">
      <c r="B366" s="2">
        <f t="shared" si="15"/>
        <v>5.5166666666666666</v>
      </c>
      <c r="C366" s="2">
        <f>C365+pas_calc</f>
        <v>331</v>
      </c>
      <c r="D366" s="2">
        <f t="shared" si="16"/>
        <v>43.127871224238582</v>
      </c>
      <c r="E366" s="2">
        <f t="shared" si="17"/>
        <v>41.289236462292472</v>
      </c>
      <c r="F366" s="2">
        <f>P_sol*E_orientation*T_vitre*S_tubes*abs_tubes</f>
        <v>495.72000000000008</v>
      </c>
      <c r="G366" s="2">
        <f>P_sol*E_orientation*T_vitre*(s_tot-S_tubes)*abs_fond</f>
        <v>184.67999999999995</v>
      </c>
      <c r="H366" s="2">
        <f>(F366*60*pas_calc)</f>
        <v>29743.200000000004</v>
      </c>
      <c r="I366" s="2">
        <f>G366*60*pas_calc</f>
        <v>11080.799999999997</v>
      </c>
      <c r="J366" s="2">
        <f>(E366-t_ext)*((U_vitre*s_tot)+(U_fond*s_tot))*60*pas_calc</f>
        <v>13750.290011072231</v>
      </c>
      <c r="K366" s="2">
        <f>(I366-J366-L366)/mcp_capteur</f>
        <v>3.5905293676328935E-2</v>
      </c>
      <c r="L366" s="2">
        <f>S_tubes*10*(E366-D366)*60*pas_calc</f>
        <v>-2813.1111857775495</v>
      </c>
      <c r="M366" s="2">
        <f>(H366+L366)/(4180*V_tubes)</f>
        <v>6.4337093576316909E-2</v>
      </c>
    </row>
    <row r="367" spans="2:13" s="2" customFormat="1" x14ac:dyDescent="0.25">
      <c r="B367" s="2">
        <f t="shared" si="15"/>
        <v>5.5333333333333332</v>
      </c>
      <c r="C367" s="2">
        <f>C366+pas_calc</f>
        <v>332</v>
      </c>
      <c r="D367" s="2">
        <f t="shared" si="16"/>
        <v>43.192208317814902</v>
      </c>
      <c r="E367" s="2">
        <f t="shared" si="17"/>
        <v>41.325141755968801</v>
      </c>
      <c r="F367" s="2">
        <f>P_sol*E_orientation*T_vitre*S_tubes*abs_tubes</f>
        <v>495.72000000000008</v>
      </c>
      <c r="G367" s="2">
        <f>P_sol*E_orientation*T_vitre*(s_tot-S_tubes)*abs_fond</f>
        <v>184.67999999999995</v>
      </c>
      <c r="H367" s="2">
        <f>(F367*60*pas_calc)</f>
        <v>29743.200000000004</v>
      </c>
      <c r="I367" s="2">
        <f>G367*60*pas_calc</f>
        <v>11080.799999999997</v>
      </c>
      <c r="J367" s="2">
        <f>(E367-t_ext)*((U_vitre*s_tot)+(U_fond*s_tot))*60*pas_calc</f>
        <v>13794.02265877</v>
      </c>
      <c r="K367" s="2">
        <f>(I367-J367-L367)/mcp_capteur</f>
        <v>3.5847295213633286E-2</v>
      </c>
      <c r="L367" s="2">
        <f>S_tubes*10*(E367-D367)*60*pas_calc</f>
        <v>-2856.6118396245356</v>
      </c>
      <c r="M367" s="2">
        <f>(H367+L367)/(4180*V_tubes)</f>
        <v>6.4233168719013564E-2</v>
      </c>
    </row>
    <row r="368" spans="2:13" s="2" customFormat="1" x14ac:dyDescent="0.25">
      <c r="B368" s="2">
        <f t="shared" si="15"/>
        <v>5.55</v>
      </c>
      <c r="C368" s="2">
        <f>C367+pas_calc</f>
        <v>333</v>
      </c>
      <c r="D368" s="2">
        <f t="shared" si="16"/>
        <v>43.256441486533916</v>
      </c>
      <c r="E368" s="2">
        <f t="shared" si="17"/>
        <v>41.360989051182436</v>
      </c>
      <c r="F368" s="2">
        <f>P_sol*E_orientation*T_vitre*S_tubes*abs_tubes</f>
        <v>495.72000000000008</v>
      </c>
      <c r="G368" s="2">
        <f>P_sol*E_orientation*T_vitre*(s_tot-S_tubes)*abs_fond</f>
        <v>184.67999999999995</v>
      </c>
      <c r="H368" s="2">
        <f>(F368*60*pas_calc)</f>
        <v>29743.200000000004</v>
      </c>
      <c r="I368" s="2">
        <f>G368*60*pas_calc</f>
        <v>11080.799999999997</v>
      </c>
      <c r="J368" s="2">
        <f>(E368-t_ext)*((U_vitre*s_tot)+(U_fond*s_tot))*60*pas_calc</f>
        <v>13837.684664340208</v>
      </c>
      <c r="K368" s="2">
        <f>(I368-J368-L368)/mcp_capteur</f>
        <v>3.5789390436888537E-2</v>
      </c>
      <c r="L368" s="2">
        <f>S_tubes*10*(E368-D368)*60*pas_calc</f>
        <v>-2900.0422260877644</v>
      </c>
      <c r="M368" s="2">
        <f>(H368+L368)/(4180*V_tubes)</f>
        <v>6.4129411733389929E-2</v>
      </c>
    </row>
    <row r="369" spans="2:13" s="2" customFormat="1" x14ac:dyDescent="0.25">
      <c r="B369" s="2">
        <f t="shared" si="15"/>
        <v>5.5666666666666664</v>
      </c>
      <c r="C369" s="2">
        <f>C368+pas_calc</f>
        <v>334</v>
      </c>
      <c r="D369" s="2">
        <f t="shared" si="16"/>
        <v>43.320570898267306</v>
      </c>
      <c r="E369" s="2">
        <f t="shared" si="17"/>
        <v>41.396778441619325</v>
      </c>
      <c r="F369" s="2">
        <f>P_sol*E_orientation*T_vitre*S_tubes*abs_tubes</f>
        <v>495.72000000000008</v>
      </c>
      <c r="G369" s="2">
        <f>P_sol*E_orientation*T_vitre*(s_tot-S_tubes)*abs_fond</f>
        <v>184.67999999999995</v>
      </c>
      <c r="H369" s="2">
        <f>(F369*60*pas_calc)</f>
        <v>29743.200000000004</v>
      </c>
      <c r="I369" s="2">
        <f>G369*60*pas_calc</f>
        <v>11080.799999999997</v>
      </c>
      <c r="J369" s="2">
        <f>(E369-t_ext)*((U_vitre*s_tot)+(U_fond*s_tot))*60*pas_calc</f>
        <v>13881.276141892338</v>
      </c>
      <c r="K369" s="2">
        <f>(I369-J369-L369)/mcp_capteur</f>
        <v>3.5731579194767389E-2</v>
      </c>
      <c r="L369" s="2">
        <f>S_tubes*10*(E369-D369)*60*pas_calc</f>
        <v>-2943.4024586714104</v>
      </c>
      <c r="M369" s="2">
        <f>(H369+L369)/(4180*V_tubes)</f>
        <v>6.4025822348279859E-2</v>
      </c>
    </row>
    <row r="370" spans="2:13" s="2" customFormat="1" x14ac:dyDescent="0.25">
      <c r="B370" s="2">
        <f t="shared" si="15"/>
        <v>5.583333333333333</v>
      </c>
      <c r="C370" s="2">
        <f>C369+pas_calc</f>
        <v>335</v>
      </c>
      <c r="D370" s="2">
        <f t="shared" si="16"/>
        <v>43.384596720615583</v>
      </c>
      <c r="E370" s="2">
        <f t="shared" si="17"/>
        <v>41.432510020814092</v>
      </c>
      <c r="F370" s="2">
        <f>P_sol*E_orientation*T_vitre*S_tubes*abs_tubes</f>
        <v>495.72000000000008</v>
      </c>
      <c r="G370" s="2">
        <f>P_sol*E_orientation*T_vitre*(s_tot-S_tubes)*abs_fond</f>
        <v>184.67999999999995</v>
      </c>
      <c r="H370" s="2">
        <f>(F370*60*pas_calc)</f>
        <v>29743.200000000004</v>
      </c>
      <c r="I370" s="2">
        <f>G370*60*pas_calc</f>
        <v>11080.799999999997</v>
      </c>
      <c r="J370" s="2">
        <f>(E370-t_ext)*((U_vitre*s_tot)+(U_fond*s_tot))*60*pas_calc</f>
        <v>13924.797205351564</v>
      </c>
      <c r="K370" s="2">
        <f>(I370-J370-L370)/mcp_capteur</f>
        <v>3.5673861336178676E-2</v>
      </c>
      <c r="L370" s="2">
        <f>S_tubes*10*(E370-D370)*60*pas_calc</f>
        <v>-2986.6926506962814</v>
      </c>
      <c r="M370" s="2">
        <f>(H370+L370)/(4180*V_tubes)</f>
        <v>6.3922400292955261E-2</v>
      </c>
    </row>
    <row r="371" spans="2:13" s="2" customFormat="1" x14ac:dyDescent="0.25">
      <c r="B371" s="2">
        <f t="shared" si="15"/>
        <v>5.6</v>
      </c>
      <c r="C371" s="2">
        <f>C370+pas_calc</f>
        <v>336</v>
      </c>
      <c r="D371" s="2">
        <f t="shared" si="16"/>
        <v>43.448519120908536</v>
      </c>
      <c r="E371" s="2">
        <f t="shared" si="17"/>
        <v>41.468183882150271</v>
      </c>
      <c r="F371" s="2">
        <f>P_sol*E_orientation*T_vitre*S_tubes*abs_tubes</f>
        <v>495.72000000000008</v>
      </c>
      <c r="G371" s="2">
        <f>P_sol*E_orientation*T_vitre*(s_tot-S_tubes)*abs_fond</f>
        <v>184.67999999999995</v>
      </c>
      <c r="H371" s="2">
        <f>(F371*60*pas_calc)</f>
        <v>29743.200000000004</v>
      </c>
      <c r="I371" s="2">
        <f>G371*60*pas_calc</f>
        <v>11080.799999999997</v>
      </c>
      <c r="J371" s="2">
        <f>(E371-t_ext)*((U_vitre*s_tot)+(U_fond*s_tot))*60*pas_calc</f>
        <v>13968.247968459031</v>
      </c>
      <c r="K371" s="2">
        <f>(I371-J371-L371)/mcp_capteur</f>
        <v>3.5616236710278033E-2</v>
      </c>
      <c r="L371" s="2">
        <f>S_tubes*10*(E371-D371)*60*pas_calc</f>
        <v>-3029.9129153001454</v>
      </c>
      <c r="M371" s="2">
        <f>(H371+L371)/(4180*V_tubes)</f>
        <v>6.3819145297125346E-2</v>
      </c>
    </row>
    <row r="372" spans="2:13" s="2" customFormat="1" x14ac:dyDescent="0.25">
      <c r="B372" s="2">
        <f t="shared" si="15"/>
        <v>5.6166666666666663</v>
      </c>
      <c r="C372" s="2">
        <f>C371+pas_calc</f>
        <v>337</v>
      </c>
      <c r="D372" s="2">
        <f t="shared" si="16"/>
        <v>43.51233826620566</v>
      </c>
      <c r="E372" s="2">
        <f t="shared" si="17"/>
        <v>41.503800118860546</v>
      </c>
      <c r="F372" s="2">
        <f>P_sol*E_orientation*T_vitre*S_tubes*abs_tubes</f>
        <v>495.72000000000008</v>
      </c>
      <c r="G372" s="2">
        <f>P_sol*E_orientation*T_vitre*(s_tot-S_tubes)*abs_fond</f>
        <v>184.67999999999995</v>
      </c>
      <c r="H372" s="2">
        <f>(F372*60*pas_calc)</f>
        <v>29743.200000000004</v>
      </c>
      <c r="I372" s="2">
        <f>G372*60*pas_calc</f>
        <v>11080.799999999997</v>
      </c>
      <c r="J372" s="2">
        <f>(E372-t_ext)*((U_vitre*s_tot)+(U_fond*s_tot))*60*pas_calc</f>
        <v>14011.628544772146</v>
      </c>
      <c r="K372" s="2">
        <f>(I372-J372-L372)/mcp_capteur</f>
        <v>3.5558705166469057E-2</v>
      </c>
      <c r="L372" s="2">
        <f>S_tubes*10*(E372-D372)*60*pas_calc</f>
        <v>-3073.0633654380244</v>
      </c>
      <c r="M372" s="2">
        <f>(H372+L372)/(4180*V_tubes)</f>
        <v>6.3716057090935876E-2</v>
      </c>
    </row>
    <row r="373" spans="2:13" s="2" customFormat="1" x14ac:dyDescent="0.25">
      <c r="B373" s="2">
        <f t="shared" si="15"/>
        <v>5.6333333333333337</v>
      </c>
      <c r="C373" s="2">
        <f>C372+pas_calc</f>
        <v>338</v>
      </c>
      <c r="D373" s="2">
        <f t="shared" si="16"/>
        <v>43.576054323296596</v>
      </c>
      <c r="E373" s="2">
        <f t="shared" si="17"/>
        <v>41.539358824027012</v>
      </c>
      <c r="F373" s="2">
        <f>P_sol*E_orientation*T_vitre*S_tubes*abs_tubes</f>
        <v>495.72000000000008</v>
      </c>
      <c r="G373" s="2">
        <f>P_sol*E_orientation*T_vitre*(s_tot-S_tubes)*abs_fond</f>
        <v>184.67999999999995</v>
      </c>
      <c r="H373" s="2">
        <f>(F373*60*pas_calc)</f>
        <v>29743.200000000004</v>
      </c>
      <c r="I373" s="2">
        <f>G373*60*pas_calc</f>
        <v>11080.799999999997</v>
      </c>
      <c r="J373" s="2">
        <f>(E373-t_ext)*((U_vitre*s_tot)+(U_fond*s_tot))*60*pas_calc</f>
        <v>14054.9390476649</v>
      </c>
      <c r="K373" s="2">
        <f>(I373-J373-L373)/mcp_capteur</f>
        <v>3.5501266554390211E-2</v>
      </c>
      <c r="L373" s="2">
        <f>S_tubes*10*(E373-D373)*60*pas_calc</f>
        <v>-3116.1441138824639</v>
      </c>
      <c r="M373" s="2">
        <f>(H373+L373)/(4180*V_tubes)</f>
        <v>6.3613135404968629E-2</v>
      </c>
    </row>
    <row r="374" spans="2:13" s="2" customFormat="1" x14ac:dyDescent="0.25">
      <c r="B374" s="2">
        <f t="shared" si="15"/>
        <v>5.65</v>
      </c>
      <c r="C374" s="2">
        <f>C373+pas_calc</f>
        <v>339</v>
      </c>
      <c r="D374" s="2">
        <f t="shared" si="16"/>
        <v>43.639667458701567</v>
      </c>
      <c r="E374" s="2">
        <f t="shared" si="17"/>
        <v>41.574860090581403</v>
      </c>
      <c r="F374" s="2">
        <f>P_sol*E_orientation*T_vitre*S_tubes*abs_tubes</f>
        <v>495.72000000000008</v>
      </c>
      <c r="G374" s="2">
        <f>P_sol*E_orientation*T_vitre*(s_tot-S_tubes)*abs_fond</f>
        <v>184.67999999999995</v>
      </c>
      <c r="H374" s="2">
        <f>(F374*60*pas_calc)</f>
        <v>29743.200000000004</v>
      </c>
      <c r="I374" s="2">
        <f>G374*60*pas_calc</f>
        <v>11080.799999999997</v>
      </c>
      <c r="J374" s="2">
        <f>(E374-t_ext)*((U_vitre*s_tot)+(U_fond*s_tot))*60*pas_calc</f>
        <v>14098.179590328149</v>
      </c>
      <c r="K374" s="2">
        <f>(I374-J374-L374)/mcp_capteur</f>
        <v>3.5443920723924861E-2</v>
      </c>
      <c r="L374" s="2">
        <f>S_tubes*10*(E374-D374)*60*pas_calc</f>
        <v>-3159.1552732238511</v>
      </c>
      <c r="M374" s="2">
        <f>(H374+L374)/(4180*V_tubes)</f>
        <v>6.3510379970240491E-2</v>
      </c>
    </row>
    <row r="375" spans="2:13" s="2" customFormat="1" x14ac:dyDescent="0.25">
      <c r="B375" s="2">
        <f t="shared" si="15"/>
        <v>5.666666666666667</v>
      </c>
      <c r="C375" s="2">
        <f>C374+pas_calc</f>
        <v>340</v>
      </c>
      <c r="D375" s="2">
        <f t="shared" si="16"/>
        <v>43.703177838671806</v>
      </c>
      <c r="E375" s="2">
        <f t="shared" si="17"/>
        <v>41.610304011305331</v>
      </c>
      <c r="F375" s="2">
        <f>P_sol*E_orientation*T_vitre*S_tubes*abs_tubes</f>
        <v>495.72000000000008</v>
      </c>
      <c r="G375" s="2">
        <f>P_sol*E_orientation*T_vitre*(s_tot-S_tubes)*abs_fond</f>
        <v>184.67999999999995</v>
      </c>
      <c r="H375" s="2">
        <f>(F375*60*pas_calc)</f>
        <v>29743.200000000004</v>
      </c>
      <c r="I375" s="2">
        <f>G375*60*pas_calc</f>
        <v>11080.799999999997</v>
      </c>
      <c r="J375" s="2">
        <f>(E375-t_ext)*((U_vitre*s_tot)+(U_fond*s_tot))*60*pas_calc</f>
        <v>14141.350285769893</v>
      </c>
      <c r="K375" s="2">
        <f>(I375-J375-L375)/mcp_capteur</f>
        <v>3.5386667525202822E-2</v>
      </c>
      <c r="L375" s="2">
        <f>S_tubes*10*(E375-D375)*60*pas_calc</f>
        <v>-3202.096955870707</v>
      </c>
      <c r="M375" s="2">
        <f>(H375+L375)/(4180*V_tubes)</f>
        <v>6.3407790518202889E-2</v>
      </c>
    </row>
    <row r="376" spans="2:13" s="2" customFormat="1" x14ac:dyDescent="0.25">
      <c r="B376" s="2">
        <f t="shared" si="15"/>
        <v>5.6833333333333336</v>
      </c>
      <c r="C376" s="2">
        <f>C375+pas_calc</f>
        <v>341</v>
      </c>
      <c r="D376" s="2">
        <f t="shared" si="16"/>
        <v>43.766585629190011</v>
      </c>
      <c r="E376" s="2">
        <f t="shared" si="17"/>
        <v>41.645690678830533</v>
      </c>
      <c r="F376" s="2">
        <f>P_sol*E_orientation*T_vitre*S_tubes*abs_tubes</f>
        <v>495.72000000000008</v>
      </c>
      <c r="G376" s="2">
        <f>P_sol*E_orientation*T_vitre*(s_tot-S_tubes)*abs_fond</f>
        <v>184.67999999999995</v>
      </c>
      <c r="H376" s="2">
        <f>(F376*60*pas_calc)</f>
        <v>29743.200000000004</v>
      </c>
      <c r="I376" s="2">
        <f>G376*60*pas_calc</f>
        <v>11080.799999999997</v>
      </c>
      <c r="J376" s="2">
        <f>(E376-t_ext)*((U_vitre*s_tot)+(U_fond*s_tot))*60*pas_calc</f>
        <v>14184.45124681559</v>
      </c>
      <c r="K376" s="2">
        <f>(I376-J376-L376)/mcp_capteur</f>
        <v>3.5329506808602446E-2</v>
      </c>
      <c r="L376" s="2">
        <f>S_tubes*10*(E376-D376)*60*pas_calc</f>
        <v>-3244.9692740500022</v>
      </c>
      <c r="M376" s="2">
        <f>(H376+L376)/(4180*V_tubes)</f>
        <v>6.3305366780740932E-2</v>
      </c>
    </row>
    <row r="377" spans="2:13" s="2" customFormat="1" x14ac:dyDescent="0.25">
      <c r="B377" s="2">
        <f t="shared" si="15"/>
        <v>5.7</v>
      </c>
      <c r="C377" s="2">
        <f>C376+pas_calc</f>
        <v>342</v>
      </c>
      <c r="D377" s="2">
        <f t="shared" si="16"/>
        <v>43.82989099597075</v>
      </c>
      <c r="E377" s="2">
        <f t="shared" si="17"/>
        <v>41.681020185639134</v>
      </c>
      <c r="F377" s="2">
        <f>P_sol*E_orientation*T_vitre*S_tubes*abs_tubes</f>
        <v>495.72000000000008</v>
      </c>
      <c r="G377" s="2">
        <f>P_sol*E_orientation*T_vitre*(s_tot-S_tubes)*abs_fond</f>
        <v>184.67999999999995</v>
      </c>
      <c r="H377" s="2">
        <f>(F377*60*pas_calc)</f>
        <v>29743.200000000004</v>
      </c>
      <c r="I377" s="2">
        <f>G377*60*pas_calc</f>
        <v>11080.799999999997</v>
      </c>
      <c r="J377" s="2">
        <f>(E377-t_ext)*((U_vitre*s_tot)+(U_fond*s_tot))*60*pas_calc</f>
        <v>14227.482586108466</v>
      </c>
      <c r="K377" s="2">
        <f>(I377-J377-L377)/mcp_capteur</f>
        <v>3.5272438424725806E-2</v>
      </c>
      <c r="L377" s="2">
        <f>S_tubes*10*(E377-D377)*60*pas_calc</f>
        <v>-3287.7723398073722</v>
      </c>
      <c r="M377" s="2">
        <f>(H377+L377)/(4180*V_tubes)</f>
        <v>6.3203108490172993E-2</v>
      </c>
    </row>
    <row r="378" spans="2:13" s="2" customFormat="1" x14ac:dyDescent="0.25">
      <c r="B378" s="2">
        <f t="shared" si="15"/>
        <v>5.7166666666666668</v>
      </c>
      <c r="C378" s="2">
        <f>C377+pas_calc</f>
        <v>343</v>
      </c>
      <c r="D378" s="2">
        <f t="shared" si="16"/>
        <v>43.893094104460921</v>
      </c>
      <c r="E378" s="2">
        <f t="shared" si="17"/>
        <v>41.716292624063861</v>
      </c>
      <c r="F378" s="2">
        <f>P_sol*E_orientation*T_vitre*S_tubes*abs_tubes</f>
        <v>495.72000000000008</v>
      </c>
      <c r="G378" s="2">
        <f>P_sol*E_orientation*T_vitre*(s_tot-S_tubes)*abs_fond</f>
        <v>184.67999999999995</v>
      </c>
      <c r="H378" s="2">
        <f>(F378*60*pas_calc)</f>
        <v>29743.200000000004</v>
      </c>
      <c r="I378" s="2">
        <f>G378*60*pas_calc</f>
        <v>11080.799999999997</v>
      </c>
      <c r="J378" s="2">
        <f>(E378-t_ext)*((U_vitre*s_tot)+(U_fond*s_tot))*60*pas_calc</f>
        <v>14270.444416109784</v>
      </c>
      <c r="K378" s="2">
        <f>(I378-J378-L378)/mcp_capteur</f>
        <v>3.5215462224429075E-2</v>
      </c>
      <c r="L378" s="2">
        <f>S_tubes*10*(E378-D378)*60*pas_calc</f>
        <v>-3330.5062650075024</v>
      </c>
      <c r="M378" s="2">
        <f>(H378+L378)/(4180*V_tubes)</f>
        <v>6.3101015379249725E-2</v>
      </c>
    </row>
    <row r="379" spans="2:13" s="2" customFormat="1" x14ac:dyDescent="0.25">
      <c r="B379" s="2">
        <f t="shared" si="15"/>
        <v>5.7333333333333334</v>
      </c>
      <c r="C379" s="2">
        <f>C378+pas_calc</f>
        <v>344</v>
      </c>
      <c r="D379" s="2">
        <f t="shared" si="16"/>
        <v>43.956195119840174</v>
      </c>
      <c r="E379" s="2">
        <f t="shared" si="17"/>
        <v>41.75150808628829</v>
      </c>
      <c r="F379" s="2">
        <f>P_sol*E_orientation*T_vitre*S_tubes*abs_tubes</f>
        <v>495.72000000000008</v>
      </c>
      <c r="G379" s="2">
        <f>P_sol*E_orientation*T_vitre*(s_tot-S_tubes)*abs_fond</f>
        <v>184.67999999999995</v>
      </c>
      <c r="H379" s="2">
        <f>(F379*60*pas_calc)</f>
        <v>29743.200000000004</v>
      </c>
      <c r="I379" s="2">
        <f>G379*60*pas_calc</f>
        <v>11080.799999999997</v>
      </c>
      <c r="J379" s="2">
        <f>(E379-t_ext)*((U_vitre*s_tot)+(U_fond*s_tot))*60*pas_calc</f>
        <v>14313.336849099138</v>
      </c>
      <c r="K379" s="2">
        <f>(I379-J379-L379)/mcp_capteur</f>
        <v>3.5158578058810917E-2</v>
      </c>
      <c r="L379" s="2">
        <f>S_tubes*10*(E379-D379)*60*pas_calc</f>
        <v>-3373.1711613343841</v>
      </c>
      <c r="M379" s="2">
        <f>(H379+L379)/(4180*V_tubes)</f>
        <v>6.2999087181153435E-2</v>
      </c>
    </row>
    <row r="380" spans="2:13" s="2" customFormat="1" x14ac:dyDescent="0.25">
      <c r="B380" s="2">
        <f t="shared" si="15"/>
        <v>5.75</v>
      </c>
      <c r="C380" s="2">
        <f>C379+pas_calc</f>
        <v>345</v>
      </c>
      <c r="D380" s="2">
        <f t="shared" si="16"/>
        <v>44.019194207021329</v>
      </c>
      <c r="E380" s="2">
        <f t="shared" si="17"/>
        <v>41.786666664347102</v>
      </c>
      <c r="F380" s="2">
        <f>P_sol*E_orientation*T_vitre*S_tubes*abs_tubes</f>
        <v>495.72000000000008</v>
      </c>
      <c r="G380" s="2">
        <f>P_sol*E_orientation*T_vitre*(s_tot-S_tubes)*abs_fond</f>
        <v>184.67999999999995</v>
      </c>
      <c r="H380" s="2">
        <f>(F380*60*pas_calc)</f>
        <v>29743.200000000004</v>
      </c>
      <c r="I380" s="2">
        <f>G380*60*pas_calc</f>
        <v>11080.799999999997</v>
      </c>
      <c r="J380" s="2">
        <f>(E380-t_ext)*((U_vitre*s_tot)+(U_fond*s_tot))*60*pas_calc</f>
        <v>14356.159997174771</v>
      </c>
      <c r="K380" s="2">
        <f>(I380-J380-L380)/mcp_capteur</f>
        <v>3.5101785779198508E-2</v>
      </c>
      <c r="L380" s="2">
        <f>S_tubes*10*(E380-D380)*60*pas_calc</f>
        <v>-3415.7671402915676</v>
      </c>
      <c r="M380" s="2">
        <f>(H380+L380)/(4180*V_tubes)</f>
        <v>6.2897323629497584E-2</v>
      </c>
    </row>
    <row r="381" spans="2:13" s="2" customFormat="1" x14ac:dyDescent="0.25">
      <c r="B381" s="2">
        <f t="shared" si="15"/>
        <v>5.7666666666666666</v>
      </c>
      <c r="C381" s="2">
        <f>C380+pas_calc</f>
        <v>346</v>
      </c>
      <c r="D381" s="2">
        <f t="shared" si="16"/>
        <v>44.082091530650828</v>
      </c>
      <c r="E381" s="2">
        <f t="shared" si="17"/>
        <v>41.821768450126299</v>
      </c>
      <c r="F381" s="2">
        <f>P_sol*E_orientation*T_vitre*S_tubes*abs_tubes</f>
        <v>495.72000000000008</v>
      </c>
      <c r="G381" s="2">
        <f>P_sol*E_orientation*T_vitre*(s_tot-S_tubes)*abs_fond</f>
        <v>184.67999999999995</v>
      </c>
      <c r="H381" s="2">
        <f>(F381*60*pas_calc)</f>
        <v>29743.200000000004</v>
      </c>
      <c r="I381" s="2">
        <f>G381*60*pas_calc</f>
        <v>11080.799999999997</v>
      </c>
      <c r="J381" s="2">
        <f>(E381-t_ext)*((U_vitre*s_tot)+(U_fond*s_tot))*60*pas_calc</f>
        <v>14398.913972253833</v>
      </c>
      <c r="K381" s="2">
        <f>(I381-J381-L381)/mcp_capteur</f>
        <v>3.5045085237173569E-2</v>
      </c>
      <c r="L381" s="2">
        <f>S_tubes*10*(E381-D381)*60*pas_calc</f>
        <v>-3458.2943132025298</v>
      </c>
      <c r="M381" s="2">
        <f>(H381+L381)/(4180*V_tubes)</f>
        <v>6.279572445832575E-2</v>
      </c>
    </row>
    <row r="382" spans="2:13" s="2" customFormat="1" x14ac:dyDescent="0.25">
      <c r="B382" s="2">
        <f t="shared" si="15"/>
        <v>5.7833333333333332</v>
      </c>
      <c r="C382" s="2">
        <f>C381+pas_calc</f>
        <v>347</v>
      </c>
      <c r="D382" s="2">
        <f t="shared" si="16"/>
        <v>44.144887255109154</v>
      </c>
      <c r="E382" s="2">
        <f t="shared" si="17"/>
        <v>41.856813535363472</v>
      </c>
      <c r="F382" s="2">
        <f>P_sol*E_orientation*T_vitre*S_tubes*abs_tubes</f>
        <v>495.72000000000008</v>
      </c>
      <c r="G382" s="2">
        <f>P_sol*E_orientation*T_vitre*(s_tot-S_tubes)*abs_fond</f>
        <v>184.67999999999995</v>
      </c>
      <c r="H382" s="2">
        <f>(F382*60*pas_calc)</f>
        <v>29743.200000000004</v>
      </c>
      <c r="I382" s="2">
        <f>G382*60*pas_calc</f>
        <v>11080.799999999997</v>
      </c>
      <c r="J382" s="2">
        <f>(E382-t_ext)*((U_vitre*s_tot)+(U_fond*s_tot))*60*pas_calc</f>
        <v>14441.59888607271</v>
      </c>
      <c r="K382" s="2">
        <f>(I382-J382-L382)/mcp_capteur</f>
        <v>3.4988476284545413E-2</v>
      </c>
      <c r="L382" s="2">
        <f>S_tubes*10*(E382-D382)*60*pas_calc</f>
        <v>-3500.7527912108944</v>
      </c>
      <c r="M382" s="2">
        <f>(H382+L382)/(4180*V_tubes)</f>
        <v>6.2694289402111247E-2</v>
      </c>
    </row>
    <row r="383" spans="2:13" s="2" customFormat="1" x14ac:dyDescent="0.25">
      <c r="B383" s="2">
        <f t="shared" si="15"/>
        <v>5.8</v>
      </c>
      <c r="C383" s="2">
        <f>C382+pas_calc</f>
        <v>348</v>
      </c>
      <c r="D383" s="2">
        <f t="shared" si="16"/>
        <v>44.207581544511264</v>
      </c>
      <c r="E383" s="2">
        <f t="shared" si="17"/>
        <v>41.891802011648018</v>
      </c>
      <c r="F383" s="2">
        <f>P_sol*E_orientation*T_vitre*S_tubes*abs_tubes</f>
        <v>495.72000000000008</v>
      </c>
      <c r="G383" s="2">
        <f>P_sol*E_orientation*T_vitre*(s_tot-S_tubes)*abs_fond</f>
        <v>184.67999999999995</v>
      </c>
      <c r="H383" s="2">
        <f>(F383*60*pas_calc)</f>
        <v>29743.200000000004</v>
      </c>
      <c r="I383" s="2">
        <f>G383*60*pas_calc</f>
        <v>11080.799999999997</v>
      </c>
      <c r="J383" s="2">
        <f>(E383-t_ext)*((U_vitre*s_tot)+(U_fond*s_tot))*60*pas_calc</f>
        <v>14484.214850187287</v>
      </c>
      <c r="K383" s="2">
        <f>(I383-J383-L383)/mcp_capteur</f>
        <v>3.4931958773369277E-2</v>
      </c>
      <c r="L383" s="2">
        <f>S_tubes*10*(E383-D383)*60*pas_calc</f>
        <v>-3543.1426852807667</v>
      </c>
      <c r="M383" s="2">
        <f>(H383+L383)/(4180*V_tubes)</f>
        <v>6.2593018195756245E-2</v>
      </c>
    </row>
    <row r="384" spans="2:13" s="2" customFormat="1" x14ac:dyDescent="0.25">
      <c r="B384" s="2">
        <f t="shared" si="15"/>
        <v>5.8166666666666664</v>
      </c>
      <c r="C384" s="2">
        <f>C383+pas_calc</f>
        <v>349</v>
      </c>
      <c r="D384" s="2">
        <f t="shared" si="16"/>
        <v>44.27017456270702</v>
      </c>
      <c r="E384" s="2">
        <f t="shared" si="17"/>
        <v>41.926733970421388</v>
      </c>
      <c r="F384" s="2">
        <f>P_sol*E_orientation*T_vitre*S_tubes*abs_tubes</f>
        <v>495.72000000000008</v>
      </c>
      <c r="G384" s="2">
        <f>P_sol*E_orientation*T_vitre*(s_tot-S_tubes)*abs_fond</f>
        <v>184.67999999999995</v>
      </c>
      <c r="H384" s="2">
        <f>(F384*60*pas_calc)</f>
        <v>29743.200000000004</v>
      </c>
      <c r="I384" s="2">
        <f>G384*60*pas_calc</f>
        <v>11080.799999999997</v>
      </c>
      <c r="J384" s="2">
        <f>(E384-t_ext)*((U_vitre*s_tot)+(U_fond*s_tot))*60*pas_calc</f>
        <v>14526.761975973252</v>
      </c>
      <c r="K384" s="2">
        <f>(I384-J384-L384)/mcp_capteur</f>
        <v>3.4875532555940593E-2</v>
      </c>
      <c r="L384" s="2">
        <f>S_tubes*10*(E384-D384)*60*pas_calc</f>
        <v>-3585.4641061970165</v>
      </c>
      <c r="M384" s="2">
        <f>(H384+L384)/(4180*V_tubes)</f>
        <v>6.2491910574591122E-2</v>
      </c>
    </row>
    <row r="385" spans="2:13" s="2" customFormat="1" x14ac:dyDescent="0.25">
      <c r="B385" s="2">
        <f t="shared" si="15"/>
        <v>5.833333333333333</v>
      </c>
      <c r="C385" s="2">
        <f>C384+pas_calc</f>
        <v>350</v>
      </c>
      <c r="D385" s="2">
        <f t="shared" si="16"/>
        <v>44.332666473281613</v>
      </c>
      <c r="E385" s="2">
        <f t="shared" si="17"/>
        <v>41.961609502977332</v>
      </c>
      <c r="F385" s="2">
        <f>P_sol*E_orientation*T_vitre*S_tubes*abs_tubes</f>
        <v>495.72000000000008</v>
      </c>
      <c r="G385" s="2">
        <f>P_sol*E_orientation*T_vitre*(s_tot-S_tubes)*abs_fond</f>
        <v>184.67999999999995</v>
      </c>
      <c r="H385" s="2">
        <f>(F385*60*pas_calc)</f>
        <v>29743.200000000004</v>
      </c>
      <c r="I385" s="2">
        <f>G385*60*pas_calc</f>
        <v>11080.799999999997</v>
      </c>
      <c r="J385" s="2">
        <f>(E385-t_ext)*((U_vitre*s_tot)+(U_fond*s_tot))*60*pas_calc</f>
        <v>14569.24037462639</v>
      </c>
      <c r="K385" s="2">
        <f>(I385-J385-L385)/mcp_capteur</f>
        <v>3.4819197484789358E-2</v>
      </c>
      <c r="L385" s="2">
        <f>S_tubes*10*(E385-D385)*60*pas_calc</f>
        <v>-3627.7171645655499</v>
      </c>
      <c r="M385" s="2">
        <f>(H385+L385)/(4180*V_tubes)</f>
        <v>6.2390966274373807E-2</v>
      </c>
    </row>
    <row r="386" spans="2:13" s="2" customFormat="1" x14ac:dyDescent="0.25">
      <c r="B386" s="2">
        <f t="shared" si="15"/>
        <v>5.85</v>
      </c>
      <c r="C386" s="2">
        <f>C385+pas_calc</f>
        <v>351</v>
      </c>
      <c r="D386" s="2">
        <f t="shared" si="16"/>
        <v>44.395057439555984</v>
      </c>
      <c r="E386" s="2">
        <f t="shared" si="17"/>
        <v>41.996428700462118</v>
      </c>
      <c r="F386" s="2">
        <f>P_sol*E_orientation*T_vitre*S_tubes*abs_tubes</f>
        <v>495.72000000000008</v>
      </c>
      <c r="G386" s="2">
        <f>P_sol*E_orientation*T_vitre*(s_tot-S_tubes)*abs_fond</f>
        <v>184.67999999999995</v>
      </c>
      <c r="H386" s="2">
        <f>(F386*60*pas_calc)</f>
        <v>29743.200000000004</v>
      </c>
      <c r="I386" s="2">
        <f>G386*60*pas_calc</f>
        <v>11080.799999999997</v>
      </c>
      <c r="J386" s="2">
        <f>(E386-t_ext)*((U_vitre*s_tot)+(U_fond*s_tot))*60*pas_calc</f>
        <v>14611.650157162861</v>
      </c>
      <c r="K386" s="2">
        <f>(I386-J386-L386)/mcp_capteur</f>
        <v>3.4762953412687696E-2</v>
      </c>
      <c r="L386" s="2">
        <f>S_tubes*10*(E386-D386)*60*pas_calc</f>
        <v>-3669.9019708136148</v>
      </c>
      <c r="M386" s="2">
        <f>(H386+L386)/(4180*V_tubes)</f>
        <v>6.2290185031289039E-2</v>
      </c>
    </row>
    <row r="387" spans="2:13" s="2" customFormat="1" x14ac:dyDescent="0.25">
      <c r="B387" s="2">
        <f t="shared" si="15"/>
        <v>5.8666666666666663</v>
      </c>
      <c r="C387" s="2">
        <f>C386+pas_calc</f>
        <v>352</v>
      </c>
      <c r="D387" s="2">
        <f t="shared" si="16"/>
        <v>44.457347624587271</v>
      </c>
      <c r="E387" s="2">
        <f t="shared" si="17"/>
        <v>42.031191653874806</v>
      </c>
      <c r="F387" s="2">
        <f>P_sol*E_orientation*T_vitre*S_tubes*abs_tubes</f>
        <v>495.72000000000008</v>
      </c>
      <c r="G387" s="2">
        <f>P_sol*E_orientation*T_vitre*(s_tot-S_tubes)*abs_fond</f>
        <v>184.67999999999995</v>
      </c>
      <c r="H387" s="2">
        <f>(F387*60*pas_calc)</f>
        <v>29743.200000000004</v>
      </c>
      <c r="I387" s="2">
        <f>G387*60*pas_calc</f>
        <v>11080.799999999997</v>
      </c>
      <c r="J387" s="2">
        <f>(E387-t_ext)*((U_vitre*s_tot)+(U_fond*s_tot))*60*pas_calc</f>
        <v>14653.991434419515</v>
      </c>
      <c r="K387" s="2">
        <f>(I387-J387-L387)/mcp_capteur</f>
        <v>3.4706800192638526E-2</v>
      </c>
      <c r="L387" s="2">
        <f>S_tubes*10*(E387-D387)*60*pas_calc</f>
        <v>-3712.0186351900716</v>
      </c>
      <c r="M387" s="2">
        <f>(H387+L387)/(4180*V_tubes)</f>
        <v>6.2189566581947749E-2</v>
      </c>
    </row>
    <row r="388" spans="2:13" s="2" customFormat="1" x14ac:dyDescent="0.25">
      <c r="B388" s="2">
        <f t="shared" si="15"/>
        <v>5.8833333333333337</v>
      </c>
      <c r="C388" s="2">
        <f>C387+pas_calc</f>
        <v>353</v>
      </c>
      <c r="D388" s="2">
        <f t="shared" si="16"/>
        <v>44.519537191169221</v>
      </c>
      <c r="E388" s="2">
        <f t="shared" si="17"/>
        <v>42.065898454067444</v>
      </c>
      <c r="F388" s="2">
        <f>P_sol*E_orientation*T_vitre*S_tubes*abs_tubes</f>
        <v>495.72000000000008</v>
      </c>
      <c r="G388" s="2">
        <f>P_sol*E_orientation*T_vitre*(s_tot-S_tubes)*abs_fond</f>
        <v>184.67999999999995</v>
      </c>
      <c r="H388" s="2">
        <f>(F388*60*pas_calc)</f>
        <v>29743.200000000004</v>
      </c>
      <c r="I388" s="2">
        <f>G388*60*pas_calc</f>
        <v>11080.799999999997</v>
      </c>
      <c r="J388" s="2">
        <f>(E388-t_ext)*((U_vitre*s_tot)+(U_fond*s_tot))*60*pas_calc</f>
        <v>14696.264317054147</v>
      </c>
      <c r="K388" s="2">
        <f>(I388-J388-L388)/mcp_capteur</f>
        <v>3.4650737677892382E-2</v>
      </c>
      <c r="L388" s="2">
        <f>S_tubes*10*(E388-D388)*60*pas_calc</f>
        <v>-3754.067267765719</v>
      </c>
      <c r="M388" s="2">
        <f>(H388+L388)/(4180*V_tubes)</f>
        <v>6.2089110663386238E-2</v>
      </c>
    </row>
    <row r="389" spans="2:13" s="2" customFormat="1" x14ac:dyDescent="0.25">
      <c r="B389" s="2">
        <f t="shared" si="15"/>
        <v>5.9</v>
      </c>
      <c r="C389" s="2">
        <f>C388+pas_calc</f>
        <v>354</v>
      </c>
      <c r="D389" s="2">
        <f t="shared" si="16"/>
        <v>44.581626301832607</v>
      </c>
      <c r="E389" s="2">
        <f t="shared" si="17"/>
        <v>42.100549191745337</v>
      </c>
      <c r="F389" s="2">
        <f>P_sol*E_orientation*T_vitre*S_tubes*abs_tubes</f>
        <v>495.72000000000008</v>
      </c>
      <c r="G389" s="2">
        <f>P_sol*E_orientation*T_vitre*(s_tot-S_tubes)*abs_fond</f>
        <v>184.67999999999995</v>
      </c>
      <c r="H389" s="2">
        <f>(F389*60*pas_calc)</f>
        <v>29743.200000000004</v>
      </c>
      <c r="I389" s="2">
        <f>G389*60*pas_calc</f>
        <v>11080.799999999997</v>
      </c>
      <c r="J389" s="2">
        <f>(E389-t_ext)*((U_vitre*s_tot)+(U_fond*s_tot))*60*pas_calc</f>
        <v>14738.46891554582</v>
      </c>
      <c r="K389" s="2">
        <f>(I389-J389-L389)/mcp_capteur</f>
        <v>3.4594765721925227E-2</v>
      </c>
      <c r="L389" s="2">
        <f>S_tubes*10*(E389-D389)*60*pas_calc</f>
        <v>-3796.0479784335234</v>
      </c>
      <c r="M389" s="2">
        <f>(H389+L389)/(4180*V_tubes)</f>
        <v>6.1988817013065696E-2</v>
      </c>
    </row>
    <row r="390" spans="2:13" s="2" customFormat="1" x14ac:dyDescent="0.25">
      <c r="B390" s="2">
        <f t="shared" si="15"/>
        <v>5.916666666666667</v>
      </c>
      <c r="C390" s="2">
        <f>C389+pas_calc</f>
        <v>355</v>
      </c>
      <c r="D390" s="2">
        <f t="shared" si="16"/>
        <v>44.643615118845673</v>
      </c>
      <c r="E390" s="2">
        <f t="shared" si="17"/>
        <v>42.135143957467264</v>
      </c>
      <c r="F390" s="2">
        <f>P_sol*E_orientation*T_vitre*S_tubes*abs_tubes</f>
        <v>495.72000000000008</v>
      </c>
      <c r="G390" s="2">
        <f>P_sol*E_orientation*T_vitre*(s_tot-S_tubes)*abs_fond</f>
        <v>184.67999999999995</v>
      </c>
      <c r="H390" s="2">
        <f>(F390*60*pas_calc)</f>
        <v>29743.200000000004</v>
      </c>
      <c r="I390" s="2">
        <f>G390*60*pas_calc</f>
        <v>11080.799999999997</v>
      </c>
      <c r="J390" s="2">
        <f>(E390-t_ext)*((U_vitre*s_tot)+(U_fond*s_tot))*60*pas_calc</f>
        <v>14780.605340195129</v>
      </c>
      <c r="K390" s="2">
        <f>(I390-J390-L390)/mcp_capteur</f>
        <v>3.4538884178458941E-2</v>
      </c>
      <c r="L390" s="2">
        <f>S_tubes*10*(E390-D390)*60*pas_calc</f>
        <v>-3837.9608769089668</v>
      </c>
      <c r="M390" s="2">
        <f>(H390+L390)/(4180*V_tubes)</f>
        <v>6.1888685368871293E-2</v>
      </c>
    </row>
    <row r="391" spans="2:13" s="2" customFormat="1" x14ac:dyDescent="0.25">
      <c r="B391" s="2">
        <f t="shared" si="15"/>
        <v>5.9333333333333336</v>
      </c>
      <c r="C391" s="2">
        <f>C390+pas_calc</f>
        <v>356</v>
      </c>
      <c r="D391" s="2">
        <f t="shared" si="16"/>
        <v>44.705503804214544</v>
      </c>
      <c r="E391" s="2">
        <f t="shared" si="17"/>
        <v>42.169682841645724</v>
      </c>
      <c r="F391" s="2">
        <f>P_sol*E_orientation*T_vitre*S_tubes*abs_tubes</f>
        <v>495.72000000000008</v>
      </c>
      <c r="G391" s="2">
        <f>P_sol*E_orientation*T_vitre*(s_tot-S_tubes)*abs_fond</f>
        <v>184.67999999999995</v>
      </c>
      <c r="H391" s="2">
        <f>(F391*60*pas_calc)</f>
        <v>29743.200000000004</v>
      </c>
      <c r="I391" s="2">
        <f>G391*60*pas_calc</f>
        <v>11080.799999999997</v>
      </c>
      <c r="J391" s="2">
        <f>(E391-t_ext)*((U_vitre*s_tot)+(U_fond*s_tot))*60*pas_calc</f>
        <v>14822.673701124493</v>
      </c>
      <c r="K391" s="2">
        <f>(I391-J391-L391)/mcp_capteur</f>
        <v>3.4483092901449935E-2</v>
      </c>
      <c r="L391" s="2">
        <f>S_tubes*10*(E391-D391)*60*pas_calc</f>
        <v>-3879.8060727302955</v>
      </c>
      <c r="M391" s="2">
        <f>(H391+L391)/(4180*V_tubes)</f>
        <v>6.1788715469111653E-2</v>
      </c>
    </row>
    <row r="392" spans="2:13" s="2" customFormat="1" x14ac:dyDescent="0.25">
      <c r="B392" s="2">
        <f t="shared" si="15"/>
        <v>5.95</v>
      </c>
      <c r="C392" s="2">
        <f>C391+pas_calc</f>
        <v>357</v>
      </c>
      <c r="D392" s="2">
        <f t="shared" si="16"/>
        <v>44.767292519683657</v>
      </c>
      <c r="E392" s="2">
        <f t="shared" si="17"/>
        <v>42.204165934547177</v>
      </c>
      <c r="F392" s="2">
        <f>P_sol*E_orientation*T_vitre*S_tubes*abs_tubes</f>
        <v>495.72000000000008</v>
      </c>
      <c r="G392" s="2">
        <f>P_sol*E_orientation*T_vitre*(s_tot-S_tubes)*abs_fond</f>
        <v>184.67999999999995</v>
      </c>
      <c r="H392" s="2">
        <f>(F392*60*pas_calc)</f>
        <v>29743.200000000004</v>
      </c>
      <c r="I392" s="2">
        <f>G392*60*pas_calc</f>
        <v>11080.799999999997</v>
      </c>
      <c r="J392" s="2">
        <f>(E392-t_ext)*((U_vitre*s_tot)+(U_fond*s_tot))*60*pas_calc</f>
        <v>14864.674108278463</v>
      </c>
      <c r="K392" s="2">
        <f>(I392-J392-L392)/mcp_capteur</f>
        <v>3.4427391745087334E-2</v>
      </c>
      <c r="L392" s="2">
        <f>S_tubes*10*(E392-D392)*60*pas_calc</f>
        <v>-3921.5836752588148</v>
      </c>
      <c r="M392" s="2">
        <f>(H392+L392)/(4180*V_tubes)</f>
        <v>6.1688907052518095E-2</v>
      </c>
    </row>
    <row r="393" spans="2:13" s="2" customFormat="1" x14ac:dyDescent="0.25">
      <c r="B393" s="2">
        <f t="shared" si="15"/>
        <v>5.9666666666666668</v>
      </c>
      <c r="C393" s="2">
        <f>C392+pas_calc</f>
        <v>358</v>
      </c>
      <c r="D393" s="2">
        <f t="shared" si="16"/>
        <v>44.828981426736178</v>
      </c>
      <c r="E393" s="2">
        <f t="shared" si="17"/>
        <v>42.238593326292268</v>
      </c>
      <c r="F393" s="2">
        <f>P_sol*E_orientation*T_vitre*S_tubes*abs_tubes</f>
        <v>495.72000000000008</v>
      </c>
      <c r="G393" s="2">
        <f>P_sol*E_orientation*T_vitre*(s_tot-S_tubes)*abs_fond</f>
        <v>184.67999999999995</v>
      </c>
      <c r="H393" s="2">
        <f>(F393*60*pas_calc)</f>
        <v>29743.200000000004</v>
      </c>
      <c r="I393" s="2">
        <f>G393*60*pas_calc</f>
        <v>11080.799999999997</v>
      </c>
      <c r="J393" s="2">
        <f>(E393-t_ext)*((U_vitre*s_tot)+(U_fond*s_tot))*60*pas_calc</f>
        <v>14906.606671423982</v>
      </c>
      <c r="K393" s="2">
        <f>(I393-J393-L393)/mcp_capteur</f>
        <v>3.4371780563799345E-2</v>
      </c>
      <c r="L393" s="2">
        <f>S_tubes*10*(E393-D393)*60*pas_calc</f>
        <v>-3963.2937936791823</v>
      </c>
      <c r="M393" s="2">
        <f>(H393+L393)/(4180*V_tubes)</f>
        <v>6.1589259858243962E-2</v>
      </c>
    </row>
    <row r="394" spans="2:13" s="2" customFormat="1" x14ac:dyDescent="0.25">
      <c r="B394" s="2">
        <f t="shared" si="15"/>
        <v>5.9833333333333334</v>
      </c>
      <c r="C394" s="2">
        <f>C393+pas_calc</f>
        <v>359</v>
      </c>
      <c r="D394" s="2">
        <f t="shared" si="16"/>
        <v>44.890570686594423</v>
      </c>
      <c r="E394" s="2">
        <f t="shared" si="17"/>
        <v>42.27296510685607</v>
      </c>
      <c r="F394" s="2">
        <f>P_sol*E_orientation*T_vitre*S_tubes*abs_tubes</f>
        <v>495.72000000000008</v>
      </c>
      <c r="G394" s="2">
        <f>P_sol*E_orientation*T_vitre*(s_tot-S_tubes)*abs_fond</f>
        <v>184.67999999999995</v>
      </c>
      <c r="H394" s="2">
        <f>(F394*60*pas_calc)</f>
        <v>29743.200000000004</v>
      </c>
      <c r="I394" s="2">
        <f>G394*60*pas_calc</f>
        <v>11080.799999999997</v>
      </c>
      <c r="J394" s="2">
        <f>(E394-t_ext)*((U_vitre*s_tot)+(U_fond*s_tot))*60*pas_calc</f>
        <v>14948.471500150694</v>
      </c>
      <c r="K394" s="2">
        <f>(I394-J394-L394)/mcp_capteur</f>
        <v>3.4316259212245993E-2</v>
      </c>
      <c r="L394" s="2">
        <f>S_tubes*10*(E394-D394)*60*pas_calc</f>
        <v>-4004.9365369996804</v>
      </c>
      <c r="M394" s="2">
        <f>(H394+L394)/(4180*V_tubes)</f>
        <v>6.1489773625863969E-2</v>
      </c>
    </row>
    <row r="395" spans="2:13" s="2" customFormat="1" x14ac:dyDescent="0.25">
      <c r="B395" s="2">
        <f t="shared" si="15"/>
        <v>6</v>
      </c>
      <c r="C395" s="2">
        <f>C394+pas_calc</f>
        <v>360</v>
      </c>
      <c r="D395" s="2">
        <f t="shared" si="16"/>
        <v>44.952060460220288</v>
      </c>
      <c r="E395" s="2">
        <f t="shared" si="17"/>
        <v>42.307281366068317</v>
      </c>
      <c r="F395" s="2">
        <f>P_sol*E_orientation*T_vitre*S_tubes*abs_tubes</f>
        <v>495.72000000000008</v>
      </c>
      <c r="G395" s="2">
        <f>P_sol*E_orientation*T_vitre*(s_tot-S_tubes)*abs_fond</f>
        <v>184.67999999999995</v>
      </c>
      <c r="H395" s="2">
        <f>(F395*60*pas_calc)</f>
        <v>29743.200000000004</v>
      </c>
      <c r="I395" s="2">
        <f>G395*60*pas_calc</f>
        <v>11080.799999999997</v>
      </c>
      <c r="J395" s="2">
        <f>(E395-t_ext)*((U_vitre*s_tot)+(U_fond*s_tot))*60*pas_calc</f>
        <v>14990.26870387121</v>
      </c>
      <c r="K395" s="2">
        <f>(I395-J395-L395)/mcp_capteur</f>
        <v>3.4260827545326035E-2</v>
      </c>
      <c r="L395" s="2">
        <f>S_tubes*10*(E395-D395)*60*pas_calc</f>
        <v>-4046.5120140525169</v>
      </c>
      <c r="M395" s="2">
        <f>(H395+L395)/(4180*V_tubes)</f>
        <v>6.1390448095373494E-2</v>
      </c>
    </row>
    <row r="396" spans="2:13" s="2" customFormat="1" x14ac:dyDescent="0.25">
      <c r="B396" s="2">
        <f t="shared" si="15"/>
        <v>6.0166666666666666</v>
      </c>
      <c r="C396" s="2">
        <f>C395+pas_calc</f>
        <v>361</v>
      </c>
      <c r="D396" s="2">
        <f t="shared" si="16"/>
        <v>45.013450908315662</v>
      </c>
      <c r="E396" s="2">
        <f t="shared" si="17"/>
        <v>42.341542193613641</v>
      </c>
      <c r="F396" s="2">
        <f>P_sol*E_orientation*T_vitre*S_tubes*abs_tubes</f>
        <v>495.72000000000008</v>
      </c>
      <c r="G396" s="2">
        <f>P_sol*E_orientation*T_vitre*(s_tot-S_tubes)*abs_fond</f>
        <v>184.67999999999995</v>
      </c>
      <c r="H396" s="2">
        <f>(F396*60*pas_calc)</f>
        <v>29743.200000000004</v>
      </c>
      <c r="I396" s="2">
        <f>G396*60*pas_calc</f>
        <v>11080.799999999997</v>
      </c>
      <c r="J396" s="2">
        <f>(E396-t_ext)*((U_vitre*s_tot)+(U_fond*s_tot))*60*pas_calc</f>
        <v>15031.998391821415</v>
      </c>
      <c r="K396" s="2">
        <f>(I396-J396-L396)/mcp_capteur</f>
        <v>3.4205485418168681E-2</v>
      </c>
      <c r="L396" s="2">
        <f>S_tubes*10*(E396-D396)*60*pas_calc</f>
        <v>-4088.020333494092</v>
      </c>
      <c r="M396" s="2">
        <f>(H396+L396)/(4180*V_tubes)</f>
        <v>6.1291283007187898E-2</v>
      </c>
    </row>
    <row r="397" spans="2:13" s="2" customFormat="1" x14ac:dyDescent="0.25">
      <c r="B397" s="2">
        <f t="shared" si="15"/>
        <v>6.0333333333333332</v>
      </c>
      <c r="C397" s="2">
        <f>C396+pas_calc</f>
        <v>362</v>
      </c>
      <c r="D397" s="2">
        <f t="shared" si="16"/>
        <v>45.074742191322848</v>
      </c>
      <c r="E397" s="2">
        <f t="shared" si="17"/>
        <v>42.375747679031811</v>
      </c>
      <c r="F397" s="2">
        <f>P_sol*E_orientation*T_vitre*S_tubes*abs_tubes</f>
        <v>495.72000000000008</v>
      </c>
      <c r="G397" s="2">
        <f>P_sol*E_orientation*T_vitre*(s_tot-S_tubes)*abs_fond</f>
        <v>184.67999999999995</v>
      </c>
      <c r="H397" s="2">
        <f>(F397*60*pas_calc)</f>
        <v>29743.200000000004</v>
      </c>
      <c r="I397" s="2">
        <f>G397*60*pas_calc</f>
        <v>11080.799999999997</v>
      </c>
      <c r="J397" s="2">
        <f>(E397-t_ext)*((U_vitre*s_tot)+(U_fond*s_tot))*60*pas_calc</f>
        <v>15073.660673060747</v>
      </c>
      <c r="K397" s="2">
        <f>(I397-J397-L397)/mcp_capteur</f>
        <v>3.415023268613436E-2</v>
      </c>
      <c r="L397" s="2">
        <f>S_tubes*10*(E397-D397)*60*pas_calc</f>
        <v>-4129.4616038052873</v>
      </c>
      <c r="M397" s="2">
        <f>(H397+L397)/(4180*V_tubes)</f>
        <v>6.1192278102141881E-2</v>
      </c>
    </row>
    <row r="398" spans="2:13" s="2" customFormat="1" x14ac:dyDescent="0.25">
      <c r="B398" s="2">
        <f t="shared" si="15"/>
        <v>6.05</v>
      </c>
      <c r="C398" s="2">
        <f>C397+pas_calc</f>
        <v>363</v>
      </c>
      <c r="D398" s="2">
        <f t="shared" si="16"/>
        <v>45.135934469424988</v>
      </c>
      <c r="E398" s="2">
        <f t="shared" si="17"/>
        <v>42.409897911717948</v>
      </c>
      <c r="F398" s="2">
        <f>P_sol*E_orientation*T_vitre*S_tubes*abs_tubes</f>
        <v>495.72000000000008</v>
      </c>
      <c r="G398" s="2">
        <f>P_sol*E_orientation*T_vitre*(s_tot-S_tubes)*abs_fond</f>
        <v>184.67999999999995</v>
      </c>
      <c r="H398" s="2">
        <f>(F398*60*pas_calc)</f>
        <v>29743.200000000004</v>
      </c>
      <c r="I398" s="2">
        <f>G398*60*pas_calc</f>
        <v>11080.799999999997</v>
      </c>
      <c r="J398" s="2">
        <f>(E398-t_ext)*((U_vitre*s_tot)+(U_fond*s_tot))*60*pas_calc</f>
        <v>15115.25565647246</v>
      </c>
      <c r="K398" s="2">
        <f>(I398-J398-L398)/mcp_capteur</f>
        <v>3.4095069204827272E-2</v>
      </c>
      <c r="L398" s="2">
        <f>S_tubes*10*(E398-D398)*60*pas_calc</f>
        <v>-4170.8359332917717</v>
      </c>
      <c r="M398" s="2">
        <f>(H398+L398)/(4180*V_tubes)</f>
        <v>6.1093433121488738E-2</v>
      </c>
    </row>
    <row r="399" spans="2:13" s="2" customFormat="1" x14ac:dyDescent="0.25">
      <c r="B399" s="2">
        <f t="shared" si="15"/>
        <v>6.0666666666666664</v>
      </c>
      <c r="C399" s="2">
        <f>C398+pas_calc</f>
        <v>364</v>
      </c>
      <c r="D399" s="2">
        <f t="shared" si="16"/>
        <v>45.197027902546481</v>
      </c>
      <c r="E399" s="2">
        <f t="shared" si="17"/>
        <v>42.443992980922772</v>
      </c>
      <c r="F399" s="2">
        <f>P_sol*E_orientation*T_vitre*S_tubes*abs_tubes</f>
        <v>495.72000000000008</v>
      </c>
      <c r="G399" s="2">
        <f>P_sol*E_orientation*T_vitre*(s_tot-S_tubes)*abs_fond</f>
        <v>184.67999999999995</v>
      </c>
      <c r="H399" s="2">
        <f>(F399*60*pas_calc)</f>
        <v>29743.200000000004</v>
      </c>
      <c r="I399" s="2">
        <f>G399*60*pas_calc</f>
        <v>11080.799999999997</v>
      </c>
      <c r="J399" s="2">
        <f>(E399-t_ext)*((U_vitre*s_tot)+(U_fond*s_tot))*60*pas_calc</f>
        <v>15156.783450763936</v>
      </c>
      <c r="K399" s="2">
        <f>(I399-J399-L399)/mcp_capteur</f>
        <v>3.4039994830083971E-2</v>
      </c>
      <c r="L399" s="2">
        <f>S_tubes*10*(E399-D399)*60*pas_calc</f>
        <v>-4212.1434300842748</v>
      </c>
      <c r="M399" s="2">
        <f>(H399+L399)/(4180*V_tubes)</f>
        <v>6.0994747806899688E-2</v>
      </c>
    </row>
    <row r="400" spans="2:13" s="2" customFormat="1" x14ac:dyDescent="0.25">
      <c r="B400" s="2">
        <f t="shared" si="15"/>
        <v>6.083333333333333</v>
      </c>
      <c r="C400" s="2">
        <f>C399+pas_calc</f>
        <v>365</v>
      </c>
      <c r="D400" s="2">
        <f t="shared" si="16"/>
        <v>45.258022650353382</v>
      </c>
      <c r="E400" s="2">
        <f t="shared" si="17"/>
        <v>42.478032975752853</v>
      </c>
      <c r="F400" s="2">
        <f>P_sol*E_orientation*T_vitre*S_tubes*abs_tubes</f>
        <v>495.72000000000008</v>
      </c>
      <c r="G400" s="2">
        <f>P_sol*E_orientation*T_vitre*(s_tot-S_tubes)*abs_fond</f>
        <v>184.67999999999995</v>
      </c>
      <c r="H400" s="2">
        <f>(F400*60*pas_calc)</f>
        <v>29743.200000000004</v>
      </c>
      <c r="I400" s="2">
        <f>G400*60*pas_calc</f>
        <v>11080.799999999997</v>
      </c>
      <c r="J400" s="2">
        <f>(E400-t_ext)*((U_vitre*s_tot)+(U_fond*s_tot))*60*pas_calc</f>
        <v>15198.244164466976</v>
      </c>
      <c r="K400" s="2">
        <f>(I400-J400-L400)/mcp_capteur</f>
        <v>3.3985009417957825E-2</v>
      </c>
      <c r="L400" s="2">
        <f>S_tubes*10*(E400-D400)*60*pas_calc</f>
        <v>-4253.38420213881</v>
      </c>
      <c r="M400" s="2">
        <f>(H400+L400)/(4180*V_tubes)</f>
        <v>6.089622190046335E-2</v>
      </c>
    </row>
    <row r="401" spans="2:13" s="2" customFormat="1" x14ac:dyDescent="0.25">
      <c r="B401" s="2">
        <f t="shared" si="15"/>
        <v>6.1</v>
      </c>
      <c r="C401" s="2">
        <f>C400+pas_calc</f>
        <v>366</v>
      </c>
      <c r="D401" s="2">
        <f t="shared" si="16"/>
        <v>45.318918872253846</v>
      </c>
      <c r="E401" s="2">
        <f t="shared" si="17"/>
        <v>42.512017985170814</v>
      </c>
      <c r="F401" s="2">
        <f>P_sol*E_orientation*T_vitre*S_tubes*abs_tubes</f>
        <v>495.72000000000008</v>
      </c>
      <c r="G401" s="2">
        <f>P_sol*E_orientation*T_vitre*(s_tot-S_tubes)*abs_fond</f>
        <v>184.67999999999995</v>
      </c>
      <c r="H401" s="2">
        <f>(F401*60*pas_calc)</f>
        <v>29743.200000000004</v>
      </c>
      <c r="I401" s="2">
        <f>G401*60*pas_calc</f>
        <v>11080.799999999997</v>
      </c>
      <c r="J401" s="2">
        <f>(E401-t_ext)*((U_vitre*s_tot)+(U_fond*s_tot))*60*pas_calc</f>
        <v>15239.637905938052</v>
      </c>
      <c r="K401" s="2">
        <f>(I401-J401-L401)/mcp_capteur</f>
        <v>3.3930112824746173E-2</v>
      </c>
      <c r="L401" s="2">
        <f>S_tubes*10*(E401-D401)*60*pas_calc</f>
        <v>-4294.5583572370397</v>
      </c>
      <c r="M401" s="2">
        <f>(H401+L401)/(4180*V_tubes)</f>
        <v>6.0797855144684908E-2</v>
      </c>
    </row>
    <row r="402" spans="2:13" s="2" customFormat="1" x14ac:dyDescent="0.25">
      <c r="B402" s="2">
        <f t="shared" si="15"/>
        <v>6.1166666666666663</v>
      </c>
      <c r="C402" s="2">
        <f>C401+pas_calc</f>
        <v>367</v>
      </c>
      <c r="D402" s="2">
        <f t="shared" si="16"/>
        <v>45.379716727398531</v>
      </c>
      <c r="E402" s="2">
        <f t="shared" si="17"/>
        <v>42.545948097995563</v>
      </c>
      <c r="F402" s="2">
        <f>P_sol*E_orientation*T_vitre*S_tubes*abs_tubes</f>
        <v>495.72000000000008</v>
      </c>
      <c r="G402" s="2">
        <f>P_sol*E_orientation*T_vitre*(s_tot-S_tubes)*abs_fond</f>
        <v>184.67999999999995</v>
      </c>
      <c r="H402" s="2">
        <f>(F402*60*pas_calc)</f>
        <v>29743.200000000004</v>
      </c>
      <c r="I402" s="2">
        <f>G402*60*pas_calc</f>
        <v>11080.799999999997</v>
      </c>
      <c r="J402" s="2">
        <f>(E402-t_ext)*((U_vitre*s_tot)+(U_fond*s_tot))*60*pas_calc</f>
        <v>15280.964783358595</v>
      </c>
      <c r="K402" s="2">
        <f>(I402-J402-L402)/mcp_capteur</f>
        <v>3.3875304906986002E-2</v>
      </c>
      <c r="L402" s="2">
        <f>S_tubes*10*(E402-D402)*60*pas_calc</f>
        <v>-4335.6660029865416</v>
      </c>
      <c r="M402" s="2">
        <f>(H402+L402)/(4180*V_tubes)</f>
        <v>6.0699647282485392E-2</v>
      </c>
    </row>
    <row r="403" spans="2:13" s="2" customFormat="1" x14ac:dyDescent="0.25">
      <c r="B403" s="2">
        <f t="shared" si="15"/>
        <v>6.1333333333333337</v>
      </c>
      <c r="C403" s="2">
        <f>C402+pas_calc</f>
        <v>368</v>
      </c>
      <c r="D403" s="2">
        <f t="shared" si="16"/>
        <v>45.440416374681014</v>
      </c>
      <c r="E403" s="2">
        <f t="shared" si="17"/>
        <v>42.579823402902548</v>
      </c>
      <c r="F403" s="2">
        <f>P_sol*E_orientation*T_vitre*S_tubes*abs_tubes</f>
        <v>495.72000000000008</v>
      </c>
      <c r="G403" s="2">
        <f>P_sol*E_orientation*T_vitre*(s_tot-S_tubes)*abs_fond</f>
        <v>184.67999999999995</v>
      </c>
      <c r="H403" s="2">
        <f>(F403*60*pas_calc)</f>
        <v>29743.200000000004</v>
      </c>
      <c r="I403" s="2">
        <f>G403*60*pas_calc</f>
        <v>11080.799999999997</v>
      </c>
      <c r="J403" s="2">
        <f>(E403-t_ext)*((U_vitre*s_tot)+(U_fond*s_tot))*60*pas_calc</f>
        <v>15322.224904735303</v>
      </c>
      <c r="K403" s="2">
        <f>(I403-J403-L403)/mcp_capteur</f>
        <v>3.3820585521436894E-2</v>
      </c>
      <c r="L403" s="2">
        <f>S_tubes*10*(E403-D403)*60*pas_calc</f>
        <v>-4376.7072468210536</v>
      </c>
      <c r="M403" s="2">
        <f>(H403+L403)/(4180*V_tubes)</f>
        <v>6.0601598057201181E-2</v>
      </c>
    </row>
    <row r="404" spans="2:13" s="2" customFormat="1" x14ac:dyDescent="0.25">
      <c r="B404" s="2">
        <f t="shared" si="15"/>
        <v>6.15</v>
      </c>
      <c r="C404" s="2">
        <f>C403+pas_calc</f>
        <v>369</v>
      </c>
      <c r="D404" s="2">
        <f t="shared" si="16"/>
        <v>45.501017972738218</v>
      </c>
      <c r="E404" s="2">
        <f t="shared" si="17"/>
        <v>42.613643988423988</v>
      </c>
      <c r="F404" s="2">
        <f>P_sol*E_orientation*T_vitre*S_tubes*abs_tubes</f>
        <v>495.72000000000008</v>
      </c>
      <c r="G404" s="2">
        <f>P_sol*E_orientation*T_vitre*(s_tot-S_tubes)*abs_fond</f>
        <v>184.67999999999995</v>
      </c>
      <c r="H404" s="2">
        <f>(F404*60*pas_calc)</f>
        <v>29743.200000000004</v>
      </c>
      <c r="I404" s="2">
        <f>G404*60*pas_calc</f>
        <v>11080.799999999997</v>
      </c>
      <c r="J404" s="2">
        <f>(E404-t_ext)*((U_vitre*s_tot)+(U_fond*s_tot))*60*pas_calc</f>
        <v>15363.418377900416</v>
      </c>
      <c r="K404" s="2">
        <f>(I404-J404-L404)/mcp_capteur</f>
        <v>3.3765954525088543E-2</v>
      </c>
      <c r="L404" s="2">
        <f>S_tubes*10*(E404-D404)*60*pas_calc</f>
        <v>-4417.6821960007728</v>
      </c>
      <c r="M404" s="2">
        <f>(H404+L404)/(4180*V_tubes)</f>
        <v>6.050370721258324E-2</v>
      </c>
    </row>
    <row r="405" spans="2:13" s="2" customFormat="1" x14ac:dyDescent="0.25">
      <c r="B405" s="2">
        <f t="shared" si="15"/>
        <v>6.166666666666667</v>
      </c>
      <c r="C405" s="2">
        <f>C404+pas_calc</f>
        <v>370</v>
      </c>
      <c r="D405" s="2">
        <f t="shared" si="16"/>
        <v>45.5615216799508</v>
      </c>
      <c r="E405" s="2">
        <f t="shared" si="17"/>
        <v>42.647409942949075</v>
      </c>
      <c r="F405" s="2">
        <f>P_sol*E_orientation*T_vitre*S_tubes*abs_tubes</f>
        <v>495.72000000000008</v>
      </c>
      <c r="G405" s="2">
        <f>P_sol*E_orientation*T_vitre*(s_tot-S_tubes)*abs_fond</f>
        <v>184.67999999999995</v>
      </c>
      <c r="H405" s="2">
        <f>(F405*60*pas_calc)</f>
        <v>29743.200000000004</v>
      </c>
      <c r="I405" s="2">
        <f>G405*60*pas_calc</f>
        <v>11080.799999999997</v>
      </c>
      <c r="J405" s="2">
        <f>(E405-t_ext)*((U_vitre*s_tot)+(U_fond*s_tot))*60*pas_calc</f>
        <v>15404.545310511974</v>
      </c>
      <c r="K405" s="2">
        <f>(I405-J405-L405)/mcp_capteur</f>
        <v>3.371141177516597E-2</v>
      </c>
      <c r="L405" s="2">
        <f>S_tubes*10*(E405-D405)*60*pas_calc</f>
        <v>-4458.5909576126405</v>
      </c>
      <c r="M405" s="2">
        <f>(H405+L405)/(4180*V_tubes)</f>
        <v>6.0405974492796444E-2</v>
      </c>
    </row>
    <row r="406" spans="2:13" s="2" customFormat="1" x14ac:dyDescent="0.25">
      <c r="B406" s="2">
        <f t="shared" si="15"/>
        <v>6.1833333333333336</v>
      </c>
      <c r="C406" s="2">
        <f>C405+pas_calc</f>
        <v>371</v>
      </c>
      <c r="D406" s="2">
        <f t="shared" si="16"/>
        <v>45.621927654443596</v>
      </c>
      <c r="E406" s="2">
        <f t="shared" si="17"/>
        <v>42.68112135472424</v>
      </c>
      <c r="F406" s="2">
        <f>P_sol*E_orientation*T_vitre*S_tubes*abs_tubes</f>
        <v>495.72000000000008</v>
      </c>
      <c r="G406" s="2">
        <f>P_sol*E_orientation*T_vitre*(s_tot-S_tubes)*abs_fond</f>
        <v>184.67999999999995</v>
      </c>
      <c r="H406" s="2">
        <f>(F406*60*pas_calc)</f>
        <v>29743.200000000004</v>
      </c>
      <c r="I406" s="2">
        <f>G406*60*pas_calc</f>
        <v>11080.799999999997</v>
      </c>
      <c r="J406" s="2">
        <f>(E406-t_ext)*((U_vitre*s_tot)+(U_fond*s_tot))*60*pas_calc</f>
        <v>15445.605810054127</v>
      </c>
      <c r="K406" s="2">
        <f>(I406-J406-L406)/mcp_capteur</f>
        <v>3.365695712912134E-2</v>
      </c>
      <c r="L406" s="2">
        <f>S_tubes*10*(E406-D406)*60*pas_calc</f>
        <v>-4499.4336385706147</v>
      </c>
      <c r="M406" s="2">
        <f>(H406+L406)/(4180*V_tubes)</f>
        <v>6.0308399642418929E-2</v>
      </c>
    </row>
    <row r="407" spans="2:13" s="2" customFormat="1" x14ac:dyDescent="0.25">
      <c r="B407" s="2">
        <f t="shared" si="15"/>
        <v>6.2</v>
      </c>
      <c r="C407" s="2">
        <f>C406+pas_calc</f>
        <v>372</v>
      </c>
      <c r="D407" s="2">
        <f t="shared" si="16"/>
        <v>45.682236054086012</v>
      </c>
      <c r="E407" s="2">
        <f t="shared" si="17"/>
        <v>42.714778311853358</v>
      </c>
      <c r="F407" s="2">
        <f>P_sol*E_orientation*T_vitre*S_tubes*abs_tubes</f>
        <v>495.72000000000008</v>
      </c>
      <c r="G407" s="2">
        <f>P_sol*E_orientation*T_vitre*(s_tot-S_tubes)*abs_fond</f>
        <v>184.67999999999995</v>
      </c>
      <c r="H407" s="2">
        <f>(F407*60*pas_calc)</f>
        <v>29743.200000000004</v>
      </c>
      <c r="I407" s="2">
        <f>G407*60*pas_calc</f>
        <v>11080.799999999997</v>
      </c>
      <c r="J407" s="2">
        <f>(E407-t_ext)*((U_vitre*s_tot)+(U_fond*s_tot))*60*pas_calc</f>
        <v>15486.599983837392</v>
      </c>
      <c r="K407" s="2">
        <f>(I407-J407-L407)/mcp_capteur</f>
        <v>3.3602590444641693E-2</v>
      </c>
      <c r="L407" s="2">
        <f>S_tubes*10*(E407-D407)*60*pas_calc</f>
        <v>-4540.2103456159612</v>
      </c>
      <c r="M407" s="2">
        <f>(H407+L407)/(4180*V_tubes)</f>
        <v>6.0210982406441418E-2</v>
      </c>
    </row>
    <row r="408" spans="2:13" s="2" customFormat="1" x14ac:dyDescent="0.25">
      <c r="B408" s="2">
        <f t="shared" si="15"/>
        <v>6.2166666666666668</v>
      </c>
      <c r="C408" s="2">
        <f>C407+pas_calc</f>
        <v>373</v>
      </c>
      <c r="D408" s="2">
        <f t="shared" si="16"/>
        <v>45.74244703649245</v>
      </c>
      <c r="E408" s="2">
        <f t="shared" si="17"/>
        <v>42.748380902298003</v>
      </c>
      <c r="F408" s="2">
        <f>P_sol*E_orientation*T_vitre*S_tubes*abs_tubes</f>
        <v>495.72000000000008</v>
      </c>
      <c r="G408" s="2">
        <f>P_sol*E_orientation*T_vitre*(s_tot-S_tubes)*abs_fond</f>
        <v>184.67999999999995</v>
      </c>
      <c r="H408" s="2">
        <f>(F408*60*pas_calc)</f>
        <v>29743.200000000004</v>
      </c>
      <c r="I408" s="2">
        <f>G408*60*pas_calc</f>
        <v>11080.799999999997</v>
      </c>
      <c r="J408" s="2">
        <f>(E408-t_ext)*((U_vitre*s_tot)+(U_fond*s_tot))*60*pas_calc</f>
        <v>15527.52793899897</v>
      </c>
      <c r="K408" s="2">
        <f>(I408-J408-L408)/mcp_capteur</f>
        <v>3.3548311579633033E-2</v>
      </c>
      <c r="L408" s="2">
        <f>S_tubes*10*(E408-D408)*60*pas_calc</f>
        <v>-4580.9211853175048</v>
      </c>
      <c r="M408" s="2">
        <f>(H408+L408)/(4180*V_tubes)</f>
        <v>6.0113722530266582E-2</v>
      </c>
    </row>
    <row r="409" spans="2:13" s="2" customFormat="1" x14ac:dyDescent="0.25">
      <c r="B409" s="2">
        <f t="shared" si="15"/>
        <v>6.2333333333333334</v>
      </c>
      <c r="C409" s="2">
        <f>C408+pas_calc</f>
        <v>374</v>
      </c>
      <c r="D409" s="2">
        <f t="shared" si="16"/>
        <v>45.802560759022718</v>
      </c>
      <c r="E409" s="2">
        <f t="shared" si="17"/>
        <v>42.781929213877639</v>
      </c>
      <c r="F409" s="2">
        <f>P_sol*E_orientation*T_vitre*S_tubes*abs_tubes</f>
        <v>495.72000000000008</v>
      </c>
      <c r="G409" s="2">
        <f>P_sol*E_orientation*T_vitre*(s_tot-S_tubes)*abs_fond</f>
        <v>184.67999999999995</v>
      </c>
      <c r="H409" s="2">
        <f>(F409*60*pas_calc)</f>
        <v>29743.200000000004</v>
      </c>
      <c r="I409" s="2">
        <f>G409*60*pas_calc</f>
        <v>11080.799999999997</v>
      </c>
      <c r="J409" s="2">
        <f>(E409-t_ext)*((U_vitre*s_tot)+(U_fond*s_tot))*60*pas_calc</f>
        <v>15568.389782502965</v>
      </c>
      <c r="K409" s="2">
        <f>(I409-J409-L409)/mcp_capteur</f>
        <v>3.3494120392251032E-2</v>
      </c>
      <c r="L409" s="2">
        <f>S_tubes*10*(E409-D409)*60*pas_calc</f>
        <v>-4621.566264071972</v>
      </c>
      <c r="M409" s="2">
        <f>(H409+L409)/(4180*V_tubes)</f>
        <v>6.0016619759708255E-2</v>
      </c>
    </row>
    <row r="410" spans="2:13" s="2" customFormat="1" x14ac:dyDescent="0.25">
      <c r="B410" s="2">
        <f t="shared" si="15"/>
        <v>6.25</v>
      </c>
      <c r="C410" s="2">
        <f>C409+pas_calc</f>
        <v>375</v>
      </c>
      <c r="D410" s="2">
        <f t="shared" si="16"/>
        <v>45.862577378782426</v>
      </c>
      <c r="E410" s="2">
        <f t="shared" si="17"/>
        <v>42.815423334269887</v>
      </c>
      <c r="F410" s="2">
        <f>P_sol*E_orientation*T_vitre*S_tubes*abs_tubes</f>
        <v>495.72000000000008</v>
      </c>
      <c r="G410" s="2">
        <f>P_sol*E_orientation*T_vitre*(s_tot-S_tubes)*abs_fond</f>
        <v>184.67999999999995</v>
      </c>
      <c r="H410" s="2">
        <f>(F410*60*pas_calc)</f>
        <v>29743.200000000004</v>
      </c>
      <c r="I410" s="2">
        <f>G410*60*pas_calc</f>
        <v>11080.799999999997</v>
      </c>
      <c r="J410" s="2">
        <f>(E410-t_ext)*((U_vitre*s_tot)+(U_fond*s_tot))*60*pas_calc</f>
        <v>15609.185621140721</v>
      </c>
      <c r="K410" s="2">
        <f>(I410-J410-L410)/mcp_capteur</f>
        <v>3.3440016740865074E-2</v>
      </c>
      <c r="L410" s="2">
        <f>S_tubes*10*(E410-D410)*60*pas_calc</f>
        <v>-4662.145688104184</v>
      </c>
      <c r="M410" s="2">
        <f>(H410+L410)/(4180*V_tubes)</f>
        <v>5.9919673840990943E-2</v>
      </c>
    </row>
    <row r="411" spans="2:13" s="2" customFormat="1" x14ac:dyDescent="0.25">
      <c r="B411" s="2">
        <f t="shared" si="15"/>
        <v>6.2666666666666666</v>
      </c>
      <c r="C411" s="2">
        <f>C410+pas_calc</f>
        <v>376</v>
      </c>
      <c r="D411" s="2">
        <f t="shared" si="16"/>
        <v>45.92249705262342</v>
      </c>
      <c r="E411" s="2">
        <f t="shared" si="17"/>
        <v>42.848863351010749</v>
      </c>
      <c r="F411" s="2">
        <f>P_sol*E_orientation*T_vitre*S_tubes*abs_tubes</f>
        <v>495.72000000000008</v>
      </c>
      <c r="G411" s="2">
        <f>P_sol*E_orientation*T_vitre*(s_tot-S_tubes)*abs_fond</f>
        <v>184.67999999999995</v>
      </c>
      <c r="H411" s="2">
        <f>(F411*60*pas_calc)</f>
        <v>29743.200000000004</v>
      </c>
      <c r="I411" s="2">
        <f>G411*60*pas_calc</f>
        <v>11080.799999999997</v>
      </c>
      <c r="J411" s="2">
        <f>(E411-t_ext)*((U_vitre*s_tot)+(U_fond*s_tot))*60*pas_calc</f>
        <v>15649.915561531092</v>
      </c>
      <c r="K411" s="2">
        <f>(I411-J411-L411)/mcp_capteur</f>
        <v>3.3386000484073294E-2</v>
      </c>
      <c r="L411" s="2">
        <f>S_tubes*10*(E411-D411)*60*pas_calc</f>
        <v>-4702.6595634673877</v>
      </c>
      <c r="M411" s="2">
        <f>(H411+L411)/(4180*V_tubes)</f>
        <v>5.9822884520749083E-2</v>
      </c>
    </row>
    <row r="412" spans="2:13" s="2" customFormat="1" x14ac:dyDescent="0.25">
      <c r="B412" s="2">
        <f t="shared" si="15"/>
        <v>6.2833333333333332</v>
      </c>
      <c r="C412" s="2">
        <f>C411+pas_calc</f>
        <v>377</v>
      </c>
      <c r="D412" s="2">
        <f t="shared" si="16"/>
        <v>45.982319937144169</v>
      </c>
      <c r="E412" s="2">
        <f t="shared" si="17"/>
        <v>42.882249351494821</v>
      </c>
      <c r="F412" s="2">
        <f>P_sol*E_orientation*T_vitre*S_tubes*abs_tubes</f>
        <v>495.72000000000008</v>
      </c>
      <c r="G412" s="2">
        <f>P_sol*E_orientation*T_vitre*(s_tot-S_tubes)*abs_fond</f>
        <v>184.67999999999995</v>
      </c>
      <c r="H412" s="2">
        <f>(F412*60*pas_calc)</f>
        <v>29743.200000000004</v>
      </c>
      <c r="I412" s="2">
        <f>G412*60*pas_calc</f>
        <v>11080.799999999997</v>
      </c>
      <c r="J412" s="2">
        <f>(E412-t_ext)*((U_vitre*s_tot)+(U_fond*s_tot))*60*pas_calc</f>
        <v>15690.57971012069</v>
      </c>
      <c r="K412" s="2">
        <f>(I412-J412-L412)/mcp_capteur</f>
        <v>3.3332071480702781E-2</v>
      </c>
      <c r="L412" s="2">
        <f>S_tubes*10*(E412-D412)*60*pas_calc</f>
        <v>-4743.1079960435036</v>
      </c>
      <c r="M412" s="2">
        <f>(H412+L412)/(4180*V_tubes)</f>
        <v>5.9726251546026378E-2</v>
      </c>
    </row>
    <row r="413" spans="2:13" s="2" customFormat="1" x14ac:dyDescent="0.25">
      <c r="B413" s="2">
        <f t="shared" si="15"/>
        <v>6.3</v>
      </c>
      <c r="C413" s="2">
        <f>C412+pas_calc</f>
        <v>378</v>
      </c>
      <c r="D413" s="2">
        <f t="shared" si="16"/>
        <v>46.042046188690193</v>
      </c>
      <c r="E413" s="2">
        <f t="shared" si="17"/>
        <v>42.915581422975521</v>
      </c>
      <c r="F413" s="2">
        <f>P_sol*E_orientation*T_vitre*S_tubes*abs_tubes</f>
        <v>495.72000000000008</v>
      </c>
      <c r="G413" s="2">
        <f>P_sol*E_orientation*T_vitre*(s_tot-S_tubes)*abs_fond</f>
        <v>184.67999999999995</v>
      </c>
      <c r="H413" s="2">
        <f>(F413*60*pas_calc)</f>
        <v>29743.200000000004</v>
      </c>
      <c r="I413" s="2">
        <f>G413*60*pas_calc</f>
        <v>11080.799999999997</v>
      </c>
      <c r="J413" s="2">
        <f>(E413-t_ext)*((U_vitre*s_tot)+(U_fond*s_tot))*60*pas_calc</f>
        <v>15731.178173184186</v>
      </c>
      <c r="K413" s="2">
        <f>(I413-J413-L413)/mcp_capteur</f>
        <v>3.3278229589815279E-2</v>
      </c>
      <c r="L413" s="2">
        <f>S_tubes*10*(E413-D413)*60*pas_calc</f>
        <v>-4783.4910915434493</v>
      </c>
      <c r="M413" s="2">
        <f>(H413+L413)/(4180*V_tubes)</f>
        <v>5.962977466427509E-2</v>
      </c>
    </row>
    <row r="414" spans="2:13" s="2" customFormat="1" x14ac:dyDescent="0.25">
      <c r="B414" s="2">
        <f t="shared" si="15"/>
        <v>6.3166666666666664</v>
      </c>
      <c r="C414" s="2">
        <f>C413+pas_calc</f>
        <v>379</v>
      </c>
      <c r="D414" s="2">
        <f t="shared" si="16"/>
        <v>46.101675963354467</v>
      </c>
      <c r="E414" s="2">
        <f t="shared" si="17"/>
        <v>42.948859652565339</v>
      </c>
      <c r="F414" s="2">
        <f>P_sol*E_orientation*T_vitre*S_tubes*abs_tubes</f>
        <v>495.72000000000008</v>
      </c>
      <c r="G414" s="2">
        <f>P_sol*E_orientation*T_vitre*(s_tot-S_tubes)*abs_fond</f>
        <v>184.67999999999995</v>
      </c>
      <c r="H414" s="2">
        <f>(F414*60*pas_calc)</f>
        <v>29743.200000000004</v>
      </c>
      <c r="I414" s="2">
        <f>G414*60*pas_calc</f>
        <v>11080.799999999997</v>
      </c>
      <c r="J414" s="2">
        <f>(E414-t_ext)*((U_vitre*s_tot)+(U_fond*s_tot))*60*pas_calc</f>
        <v>15771.711056824584</v>
      </c>
      <c r="K414" s="2">
        <f>(I414-J414-L414)/mcp_capteur</f>
        <v>3.3224474670694691E-2</v>
      </c>
      <c r="L414" s="2">
        <f>S_tubes*10*(E414-D414)*60*pas_calc</f>
        <v>-4823.8089555073657</v>
      </c>
      <c r="M414" s="2">
        <f>(H414+L414)/(4180*V_tubes)</f>
        <v>5.9533453623355465E-2</v>
      </c>
    </row>
    <row r="415" spans="2:13" s="2" customFormat="1" x14ac:dyDescent="0.25">
      <c r="B415" s="2">
        <f t="shared" si="15"/>
        <v>6.333333333333333</v>
      </c>
      <c r="C415" s="2">
        <f>C414+pas_calc</f>
        <v>380</v>
      </c>
      <c r="D415" s="2">
        <f t="shared" si="16"/>
        <v>46.161209416977819</v>
      </c>
      <c r="E415" s="2">
        <f t="shared" si="17"/>
        <v>42.982084127236035</v>
      </c>
      <c r="F415" s="2">
        <f>P_sol*E_orientation*T_vitre*S_tubes*abs_tubes</f>
        <v>495.72000000000008</v>
      </c>
      <c r="G415" s="2">
        <f>P_sol*E_orientation*T_vitre*(s_tot-S_tubes)*abs_fond</f>
        <v>184.67999999999995</v>
      </c>
      <c r="H415" s="2">
        <f>(F415*60*pas_calc)</f>
        <v>29743.200000000004</v>
      </c>
      <c r="I415" s="2">
        <f>G415*60*pas_calc</f>
        <v>11080.799999999997</v>
      </c>
      <c r="J415" s="2">
        <f>(E415-t_ext)*((U_vitre*s_tot)+(U_fond*s_tot))*60*pas_calc</f>
        <v>15812.178466973492</v>
      </c>
      <c r="K415" s="2">
        <f>(I415-J415-L415)/mcp_capteur</f>
        <v>3.3170806582858856E-2</v>
      </c>
      <c r="L415" s="2">
        <f>S_tubes*10*(E415-D415)*60*pas_calc</f>
        <v>-4864.0616933049296</v>
      </c>
      <c r="M415" s="2">
        <f>(H415+L415)/(4180*V_tubes)</f>
        <v>5.9437288171535006E-2</v>
      </c>
    </row>
    <row r="416" spans="2:13" s="2" customFormat="1" x14ac:dyDescent="0.25">
      <c r="B416" s="2">
        <f t="shared" si="15"/>
        <v>6.35</v>
      </c>
      <c r="C416" s="2">
        <f>C415+pas_calc</f>
        <v>381</v>
      </c>
      <c r="D416" s="2">
        <f t="shared" si="16"/>
        <v>46.220646705149356</v>
      </c>
      <c r="E416" s="2">
        <f t="shared" si="17"/>
        <v>43.015254933818895</v>
      </c>
      <c r="F416" s="2">
        <f>P_sol*E_orientation*T_vitre*S_tubes*abs_tubes</f>
        <v>495.72000000000008</v>
      </c>
      <c r="G416" s="2">
        <f>P_sol*E_orientation*T_vitre*(s_tot-S_tubes)*abs_fond</f>
        <v>184.67999999999995</v>
      </c>
      <c r="H416" s="2">
        <f>(F416*60*pas_calc)</f>
        <v>29743.200000000004</v>
      </c>
      <c r="I416" s="2">
        <f>G416*60*pas_calc</f>
        <v>11080.799999999997</v>
      </c>
      <c r="J416" s="2">
        <f>(E416-t_ext)*((U_vitre*s_tot)+(U_fond*s_tot))*60*pas_calc</f>
        <v>15852.580509391415</v>
      </c>
      <c r="K416" s="2">
        <f>(I416-J416-L416)/mcp_capteur</f>
        <v>3.3117225186047337E-2</v>
      </c>
      <c r="L416" s="2">
        <f>S_tubes*10*(E416-D416)*60*pas_calc</f>
        <v>-4904.2494101356069</v>
      </c>
      <c r="M416" s="2">
        <f>(H416+L416)/(4180*V_tubes)</f>
        <v>5.9341278057487845E-2</v>
      </c>
    </row>
    <row r="417" spans="2:13" s="2" customFormat="1" x14ac:dyDescent="0.25">
      <c r="B417" s="2">
        <f t="shared" si="15"/>
        <v>6.3666666666666663</v>
      </c>
      <c r="C417" s="2">
        <f>C416+pas_calc</f>
        <v>382</v>
      </c>
      <c r="D417" s="2">
        <f t="shared" si="16"/>
        <v>46.279987983206844</v>
      </c>
      <c r="E417" s="2">
        <f t="shared" si="17"/>
        <v>43.048372159004941</v>
      </c>
      <c r="F417" s="2">
        <f>P_sol*E_orientation*T_vitre*S_tubes*abs_tubes</f>
        <v>495.72000000000008</v>
      </c>
      <c r="G417" s="2">
        <f>P_sol*E_orientation*T_vitre*(s_tot-S_tubes)*abs_fond</f>
        <v>184.67999999999995</v>
      </c>
      <c r="H417" s="2">
        <f>(F417*60*pas_calc)</f>
        <v>29743.200000000004</v>
      </c>
      <c r="I417" s="2">
        <f>G417*60*pas_calc</f>
        <v>11080.799999999997</v>
      </c>
      <c r="J417" s="2">
        <f>(E417-t_ext)*((U_vitre*s_tot)+(U_fond*s_tot))*60*pas_calc</f>
        <v>15892.917289668019</v>
      </c>
      <c r="K417" s="2">
        <f>(I417-J417-L417)/mcp_capteur</f>
        <v>3.3063730340222718E-2</v>
      </c>
      <c r="L417" s="2">
        <f>S_tubes*10*(E417-D417)*60*pas_calc</f>
        <v>-4944.3722110289127</v>
      </c>
      <c r="M417" s="2">
        <f>(H417+L417)/(4180*V_tubes)</f>
        <v>5.9245423030294127E-2</v>
      </c>
    </row>
    <row r="418" spans="2:13" s="2" customFormat="1" x14ac:dyDescent="0.25">
      <c r="B418" s="2">
        <f t="shared" si="15"/>
        <v>6.3833333333333337</v>
      </c>
      <c r="C418" s="2">
        <f>C417+pas_calc</f>
        <v>383</v>
      </c>
      <c r="D418" s="2">
        <f t="shared" si="16"/>
        <v>46.339233406237142</v>
      </c>
      <c r="E418" s="2">
        <f t="shared" si="17"/>
        <v>43.081435889345165</v>
      </c>
      <c r="F418" s="2">
        <f>P_sol*E_orientation*T_vitre*S_tubes*abs_tubes</f>
        <v>495.72000000000008</v>
      </c>
      <c r="G418" s="2">
        <f>P_sol*E_orientation*T_vitre*(s_tot-S_tubes)*abs_fond</f>
        <v>184.67999999999995</v>
      </c>
      <c r="H418" s="2">
        <f>(F418*60*pas_calc)</f>
        <v>29743.200000000004</v>
      </c>
      <c r="I418" s="2">
        <f>G418*60*pas_calc</f>
        <v>11080.799999999997</v>
      </c>
      <c r="J418" s="2">
        <f>(E418-t_ext)*((U_vitre*s_tot)+(U_fond*s_tot))*60*pas_calc</f>
        <v>15933.188913222413</v>
      </c>
      <c r="K418" s="2">
        <f>(I418-J418-L418)/mcp_capteur</f>
        <v>3.3010321905577254E-2</v>
      </c>
      <c r="L418" s="2">
        <f>S_tubes*10*(E418-D418)*60*pas_calc</f>
        <v>-4984.4302008447248</v>
      </c>
      <c r="M418" s="2">
        <f>(H418+L418)/(4180*V_tubes)</f>
        <v>5.9149722839439277E-2</v>
      </c>
    </row>
    <row r="419" spans="2:13" s="2" customFormat="1" x14ac:dyDescent="0.25">
      <c r="B419" s="2">
        <f t="shared" si="15"/>
        <v>6.4</v>
      </c>
      <c r="C419" s="2">
        <f>C418+pas_calc</f>
        <v>384</v>
      </c>
      <c r="D419" s="2">
        <f t="shared" si="16"/>
        <v>46.398383129076578</v>
      </c>
      <c r="E419" s="2">
        <f t="shared" si="17"/>
        <v>43.114446211250744</v>
      </c>
      <c r="F419" s="2">
        <f>P_sol*E_orientation*T_vitre*S_tubes*abs_tubes</f>
        <v>495.72000000000008</v>
      </c>
      <c r="G419" s="2">
        <f>P_sol*E_orientation*T_vitre*(s_tot-S_tubes)*abs_fond</f>
        <v>184.67999999999995</v>
      </c>
      <c r="H419" s="2">
        <f>(F419*60*pas_calc)</f>
        <v>29743.200000000004</v>
      </c>
      <c r="I419" s="2">
        <f>G419*60*pas_calc</f>
        <v>11080.799999999997</v>
      </c>
      <c r="J419" s="2">
        <f>(E419-t_ext)*((U_vitre*s_tot)+(U_fond*s_tot))*60*pas_calc</f>
        <v>15973.395485303408</v>
      </c>
      <c r="K419" s="2">
        <f>(I419-J419-L419)/mcp_capteur</f>
        <v>3.2956999742528977E-2</v>
      </c>
      <c r="L419" s="2">
        <f>S_tubes*10*(E419-D419)*60*pas_calc</f>
        <v>-5024.4234842735268</v>
      </c>
      <c r="M419" s="2">
        <f>(H419+L419)/(4180*V_tubes)</f>
        <v>5.9054177234813418E-2</v>
      </c>
    </row>
    <row r="420" spans="2:13" s="2" customFormat="1" x14ac:dyDescent="0.25">
      <c r="B420" s="2">
        <f t="shared" ref="B420:B483" si="18">C420/60</f>
        <v>6.416666666666667</v>
      </c>
      <c r="C420" s="2">
        <f>C419+pas_calc</f>
        <v>385</v>
      </c>
      <c r="D420" s="2">
        <f t="shared" si="16"/>
        <v>46.457437306311391</v>
      </c>
      <c r="E420" s="2">
        <f t="shared" si="17"/>
        <v>43.147403210993275</v>
      </c>
      <c r="F420" s="2">
        <f>P_sol*E_orientation*T_vitre*S_tubes*abs_tubes</f>
        <v>495.72000000000008</v>
      </c>
      <c r="G420" s="2">
        <f>P_sol*E_orientation*T_vitre*(s_tot-S_tubes)*abs_fond</f>
        <v>184.67999999999995</v>
      </c>
      <c r="H420" s="2">
        <f>(F420*60*pas_calc)</f>
        <v>29743.200000000004</v>
      </c>
      <c r="I420" s="2">
        <f>G420*60*pas_calc</f>
        <v>11080.799999999997</v>
      </c>
      <c r="J420" s="2">
        <f>(E420-t_ext)*((U_vitre*s_tot)+(U_fond*s_tot))*60*pas_calc</f>
        <v>16013.53711098981</v>
      </c>
      <c r="K420" s="2">
        <f>(I420-J420-L420)/mcp_capteur</f>
        <v>3.2903763711726472E-2</v>
      </c>
      <c r="L420" s="2">
        <f>S_tubes*10*(E420-D420)*60*pas_calc</f>
        <v>-5064.3521658367181</v>
      </c>
      <c r="M420" s="2">
        <f>(H420+L420)/(4180*V_tubes)</f>
        <v>5.8958785966710607E-2</v>
      </c>
    </row>
    <row r="421" spans="2:13" s="2" customFormat="1" x14ac:dyDescent="0.25">
      <c r="B421" s="2">
        <f t="shared" si="18"/>
        <v>6.4333333333333336</v>
      </c>
      <c r="C421" s="2">
        <f>C420+pas_calc</f>
        <v>386</v>
      </c>
      <c r="D421" s="2">
        <f t="shared" ref="D421:D484" si="19">D420+M420</f>
        <v>46.5163960922781</v>
      </c>
      <c r="E421" s="2">
        <f t="shared" ref="E421:E484" si="20">E420+K420</f>
        <v>43.180306974705005</v>
      </c>
      <c r="F421" s="2">
        <f>P_sol*E_orientation*T_vitre*S_tubes*abs_tubes</f>
        <v>495.72000000000008</v>
      </c>
      <c r="G421" s="2">
        <f>P_sol*E_orientation*T_vitre*(s_tot-S_tubes)*abs_fond</f>
        <v>184.67999999999995</v>
      </c>
      <c r="H421" s="2">
        <f>(F421*60*pas_calc)</f>
        <v>29743.200000000004</v>
      </c>
      <c r="I421" s="2">
        <f>G421*60*pas_calc</f>
        <v>11080.799999999997</v>
      </c>
      <c r="J421" s="2">
        <f>(E421-t_ext)*((U_vitre*s_tot)+(U_fond*s_tot))*60*pas_calc</f>
        <v>16053.613895190694</v>
      </c>
      <c r="K421" s="2">
        <f>(I421-J421-L421)/mcp_capteur</f>
        <v>3.2850613674035002E-2</v>
      </c>
      <c r="L421" s="2">
        <f>S_tubes*10*(E421-D421)*60*pas_calc</f>
        <v>-5104.2163498868367</v>
      </c>
      <c r="M421" s="2">
        <f>(H421+L421)/(4180*V_tubes)</f>
        <v>5.8863548785828328E-2</v>
      </c>
    </row>
    <row r="422" spans="2:13" s="2" customFormat="1" x14ac:dyDescent="0.25">
      <c r="B422" s="2">
        <f t="shared" si="18"/>
        <v>6.45</v>
      </c>
      <c r="C422" s="2">
        <f>C421+pas_calc</f>
        <v>387</v>
      </c>
      <c r="D422" s="2">
        <f t="shared" si="19"/>
        <v>46.57525964106393</v>
      </c>
      <c r="E422" s="2">
        <f t="shared" si="20"/>
        <v>43.21315758837904</v>
      </c>
      <c r="F422" s="2">
        <f>P_sol*E_orientation*T_vitre*S_tubes*abs_tubes</f>
        <v>495.72000000000008</v>
      </c>
      <c r="G422" s="2">
        <f>P_sol*E_orientation*T_vitre*(s_tot-S_tubes)*abs_fond</f>
        <v>184.67999999999995</v>
      </c>
      <c r="H422" s="2">
        <f>(F422*60*pas_calc)</f>
        <v>29743.200000000004</v>
      </c>
      <c r="I422" s="2">
        <f>G422*60*pas_calc</f>
        <v>11080.799999999997</v>
      </c>
      <c r="J422" s="2">
        <f>(E422-t_ext)*((U_vitre*s_tot)+(U_fond*s_tot))*60*pas_calc</f>
        <v>16093.625942645671</v>
      </c>
      <c r="K422" s="2">
        <f>(I422-J422-L422)/mcp_capteur</f>
        <v>3.2797549490552004E-2</v>
      </c>
      <c r="L422" s="2">
        <f>S_tubes*10*(E422-D422)*60*pas_calc</f>
        <v>-5144.0161406078814</v>
      </c>
      <c r="M422" s="2">
        <f>(H422+L422)/(4180*V_tubes)</f>
        <v>5.8768465443266707E-2</v>
      </c>
    </row>
    <row r="423" spans="2:13" s="2" customFormat="1" x14ac:dyDescent="0.25">
      <c r="B423" s="2">
        <f t="shared" si="18"/>
        <v>6.4666666666666668</v>
      </c>
      <c r="C423" s="2">
        <f>C422+pas_calc</f>
        <v>388</v>
      </c>
      <c r="D423" s="2">
        <f t="shared" si="19"/>
        <v>46.634028106507195</v>
      </c>
      <c r="E423" s="2">
        <f t="shared" si="20"/>
        <v>43.245955137869593</v>
      </c>
      <c r="F423" s="2">
        <f>P_sol*E_orientation*T_vitre*S_tubes*abs_tubes</f>
        <v>495.72000000000008</v>
      </c>
      <c r="G423" s="2">
        <f>P_sol*E_orientation*T_vitre*(s_tot-S_tubes)*abs_fond</f>
        <v>184.67999999999995</v>
      </c>
      <c r="H423" s="2">
        <f>(F423*60*pas_calc)</f>
        <v>29743.200000000004</v>
      </c>
      <c r="I423" s="2">
        <f>G423*60*pas_calc</f>
        <v>11080.799999999997</v>
      </c>
      <c r="J423" s="2">
        <f>(E423-t_ext)*((U_vitre*s_tot)+(U_fond*s_tot))*60*pas_calc</f>
        <v>16133.573357925166</v>
      </c>
      <c r="K423" s="2">
        <f>(I423-J423-L423)/mcp_capteur</f>
        <v>3.2744571022590437E-2</v>
      </c>
      <c r="L423" s="2">
        <f>S_tubes*10*(E423-D423)*60*pas_calc</f>
        <v>-5183.7516420155307</v>
      </c>
      <c r="M423" s="2">
        <f>(H423+L423)/(4180*V_tubes)</f>
        <v>5.8673535690527988E-2</v>
      </c>
    </row>
    <row r="424" spans="2:13" s="2" customFormat="1" x14ac:dyDescent="0.25">
      <c r="B424" s="2">
        <f t="shared" si="18"/>
        <v>6.4833333333333334</v>
      </c>
      <c r="C424" s="2">
        <f>C423+pas_calc</f>
        <v>389</v>
      </c>
      <c r="D424" s="2">
        <f t="shared" si="19"/>
        <v>46.692701642197726</v>
      </c>
      <c r="E424" s="2">
        <f t="shared" si="20"/>
        <v>43.278699708892184</v>
      </c>
      <c r="F424" s="2">
        <f>P_sol*E_orientation*T_vitre*S_tubes*abs_tubes</f>
        <v>495.72000000000008</v>
      </c>
      <c r="G424" s="2">
        <f>P_sol*E_orientation*T_vitre*(s_tot-S_tubes)*abs_fond</f>
        <v>184.67999999999995</v>
      </c>
      <c r="H424" s="2">
        <f>(F424*60*pas_calc)</f>
        <v>29743.200000000004</v>
      </c>
      <c r="I424" s="2">
        <f>G424*60*pas_calc</f>
        <v>11080.799999999997</v>
      </c>
      <c r="J424" s="2">
        <f>(E424-t_ext)*((U_vitre*s_tot)+(U_fond*s_tot))*60*pas_calc</f>
        <v>16173.456245430682</v>
      </c>
      <c r="K424" s="2">
        <f>(I424-J424-L424)/mcp_capteur</f>
        <v>3.2691678131699063E-2</v>
      </c>
      <c r="L424" s="2">
        <f>S_tubes*10*(E424-D424)*60*pas_calc</f>
        <v>-5223.4229579574803</v>
      </c>
      <c r="M424" s="2">
        <f>(H424+L424)/(4180*V_tubes)</f>
        <v>5.8578759279515745E-2</v>
      </c>
    </row>
    <row r="425" spans="2:13" s="2" customFormat="1" x14ac:dyDescent="0.25">
      <c r="B425" s="2">
        <f t="shared" si="18"/>
        <v>6.5</v>
      </c>
      <c r="C425" s="2">
        <f>C424+pas_calc</f>
        <v>390</v>
      </c>
      <c r="D425" s="2">
        <f t="shared" si="19"/>
        <v>46.751280401477239</v>
      </c>
      <c r="E425" s="2">
        <f t="shared" si="20"/>
        <v>43.311391387023882</v>
      </c>
      <c r="F425" s="2">
        <f>P_sol*E_orientation*T_vitre*S_tubes*abs_tubes</f>
        <v>495.72000000000008</v>
      </c>
      <c r="G425" s="2">
        <f>P_sol*E_orientation*T_vitre*(s_tot-S_tubes)*abs_fond</f>
        <v>184.67999999999995</v>
      </c>
      <c r="H425" s="2">
        <f>(F425*60*pas_calc)</f>
        <v>29743.200000000004</v>
      </c>
      <c r="I425" s="2">
        <f>G425*60*pas_calc</f>
        <v>11080.799999999997</v>
      </c>
      <c r="J425" s="2">
        <f>(E425-t_ext)*((U_vitre*s_tot)+(U_fond*s_tot))*60*pas_calc</f>
        <v>16213.274709395089</v>
      </c>
      <c r="K425" s="2">
        <f>(I425-J425-L425)/mcp_capteur</f>
        <v>3.2638870679636056E-2</v>
      </c>
      <c r="L425" s="2">
        <f>S_tubes*10*(E425-D425)*60*pas_calc</f>
        <v>-5263.0301921136361</v>
      </c>
      <c r="M425" s="2">
        <f>(H425+L425)/(4180*V_tubes)</f>
        <v>5.8484135962534413E-2</v>
      </c>
    </row>
    <row r="426" spans="2:13" s="2" customFormat="1" x14ac:dyDescent="0.25">
      <c r="B426" s="2">
        <f t="shared" si="18"/>
        <v>6.5166666666666666</v>
      </c>
      <c r="C426" s="2">
        <f>C425+pas_calc</f>
        <v>391</v>
      </c>
      <c r="D426" s="2">
        <f t="shared" si="19"/>
        <v>46.809764537439776</v>
      </c>
      <c r="E426" s="2">
        <f t="shared" si="20"/>
        <v>43.344030257703515</v>
      </c>
      <c r="F426" s="2">
        <f>P_sol*E_orientation*T_vitre*S_tubes*abs_tubes</f>
        <v>495.72000000000008</v>
      </c>
      <c r="G426" s="2">
        <f>P_sol*E_orientation*T_vitre*(s_tot-S_tubes)*abs_fond</f>
        <v>184.67999999999995</v>
      </c>
      <c r="H426" s="2">
        <f>(F426*60*pas_calc)</f>
        <v>29743.200000000004</v>
      </c>
      <c r="I426" s="2">
        <f>G426*60*pas_calc</f>
        <v>11080.799999999997</v>
      </c>
      <c r="J426" s="2">
        <f>(E426-t_ext)*((U_vitre*s_tot)+(U_fond*s_tot))*60*pas_calc</f>
        <v>16253.028853882883</v>
      </c>
      <c r="K426" s="2">
        <f>(I426-J426-L426)/mcp_capteur</f>
        <v>3.2586148528398327E-2</v>
      </c>
      <c r="L426" s="2">
        <f>S_tubes*10*(E426-D426)*60*pas_calc</f>
        <v>-5302.5734479964785</v>
      </c>
      <c r="M426" s="2">
        <f>(H426+L426)/(4180*V_tubes)</f>
        <v>5.8389665492288391E-2</v>
      </c>
    </row>
    <row r="427" spans="2:13" s="2" customFormat="1" x14ac:dyDescent="0.25">
      <c r="B427" s="2">
        <f t="shared" si="18"/>
        <v>6.5333333333333332</v>
      </c>
      <c r="C427" s="2">
        <f>C426+pas_calc</f>
        <v>392</v>
      </c>
      <c r="D427" s="2">
        <f t="shared" si="19"/>
        <v>46.868154202932061</v>
      </c>
      <c r="E427" s="2">
        <f t="shared" si="20"/>
        <v>43.376616406231911</v>
      </c>
      <c r="F427" s="2">
        <f>P_sol*E_orientation*T_vitre*S_tubes*abs_tubes</f>
        <v>495.72000000000008</v>
      </c>
      <c r="G427" s="2">
        <f>P_sol*E_orientation*T_vitre*(s_tot-S_tubes)*abs_fond</f>
        <v>184.67999999999995</v>
      </c>
      <c r="H427" s="2">
        <f>(F427*60*pas_calc)</f>
        <v>29743.200000000004</v>
      </c>
      <c r="I427" s="2">
        <f>G427*60*pas_calc</f>
        <v>11080.799999999997</v>
      </c>
      <c r="J427" s="2">
        <f>(E427-t_ext)*((U_vitre*s_tot)+(U_fond*s_tot))*60*pas_calc</f>
        <v>16292.718782790467</v>
      </c>
      <c r="K427" s="2">
        <f>(I427-J427-L427)/mcp_capteur</f>
        <v>3.2533511540190151E-2</v>
      </c>
      <c r="L427" s="2">
        <f>S_tubes*10*(E427-D427)*60*pas_calc</f>
        <v>-5342.0528289512304</v>
      </c>
      <c r="M427" s="2">
        <f>(H427+L427)/(4180*V_tubes)</f>
        <v>5.8295347621881689E-2</v>
      </c>
    </row>
    <row r="428" spans="2:13" s="2" customFormat="1" x14ac:dyDescent="0.25">
      <c r="B428" s="2">
        <f t="shared" si="18"/>
        <v>6.55</v>
      </c>
      <c r="C428" s="2">
        <f>C427+pas_calc</f>
        <v>393</v>
      </c>
      <c r="D428" s="2">
        <f t="shared" si="19"/>
        <v>46.92644955055394</v>
      </c>
      <c r="E428" s="2">
        <f t="shared" si="20"/>
        <v>43.409149917772098</v>
      </c>
      <c r="F428" s="2">
        <f>P_sol*E_orientation*T_vitre*S_tubes*abs_tubes</f>
        <v>495.72000000000008</v>
      </c>
      <c r="G428" s="2">
        <f>P_sol*E_orientation*T_vitre*(s_tot-S_tubes)*abs_fond</f>
        <v>184.67999999999995</v>
      </c>
      <c r="H428" s="2">
        <f>(F428*60*pas_calc)</f>
        <v>29743.200000000004</v>
      </c>
      <c r="I428" s="2">
        <f>G428*60*pas_calc</f>
        <v>11080.799999999997</v>
      </c>
      <c r="J428" s="2">
        <f>(E428-t_ext)*((U_vitre*s_tot)+(U_fond*s_tot))*60*pas_calc</f>
        <v>16332.344599846416</v>
      </c>
      <c r="K428" s="2">
        <f>(I428-J428-L428)/mcp_capteur</f>
        <v>3.2480959577450223E-2</v>
      </c>
      <c r="L428" s="2">
        <f>S_tubes*10*(E428-D428)*60*pas_calc</f>
        <v>-5381.4684381562192</v>
      </c>
      <c r="M428" s="2">
        <f>(H428+L428)/(4180*V_tubes)</f>
        <v>5.8201182104817013E-2</v>
      </c>
    </row>
    <row r="429" spans="2:13" s="2" customFormat="1" x14ac:dyDescent="0.25">
      <c r="B429" s="2">
        <f t="shared" si="18"/>
        <v>6.5666666666666664</v>
      </c>
      <c r="C429" s="2">
        <f>C428+pas_calc</f>
        <v>394</v>
      </c>
      <c r="D429" s="2">
        <f t="shared" si="19"/>
        <v>46.984650732658757</v>
      </c>
      <c r="E429" s="2">
        <f t="shared" si="20"/>
        <v>43.441630877349546</v>
      </c>
      <c r="F429" s="2">
        <f>P_sol*E_orientation*T_vitre*S_tubes*abs_tubes</f>
        <v>495.72000000000008</v>
      </c>
      <c r="G429" s="2">
        <f>P_sol*E_orientation*T_vitre*(s_tot-S_tubes)*abs_fond</f>
        <v>184.67999999999995</v>
      </c>
      <c r="H429" s="2">
        <f>(F429*60*pas_calc)</f>
        <v>29743.200000000004</v>
      </c>
      <c r="I429" s="2">
        <f>G429*60*pas_calc</f>
        <v>11080.799999999997</v>
      </c>
      <c r="J429" s="2">
        <f>(E429-t_ext)*((U_vitre*s_tot)+(U_fond*s_tot))*60*pas_calc</f>
        <v>16371.906408611749</v>
      </c>
      <c r="K429" s="2">
        <f>(I429-J429-L429)/mcp_capteur</f>
        <v>3.2428492502835755E-2</v>
      </c>
      <c r="L429" s="2">
        <f>S_tubes*10*(E429-D429)*60*pas_calc</f>
        <v>-5420.8203786230943</v>
      </c>
      <c r="M429" s="2">
        <f>(H429+L429)/(4180*V_tubes)</f>
        <v>5.8107168694995277E-2</v>
      </c>
    </row>
    <row r="430" spans="2:13" s="2" customFormat="1" x14ac:dyDescent="0.25">
      <c r="B430" s="2">
        <f t="shared" si="18"/>
        <v>6.583333333333333</v>
      </c>
      <c r="C430" s="2">
        <f>C429+pas_calc</f>
        <v>395</v>
      </c>
      <c r="D430" s="2">
        <f t="shared" si="19"/>
        <v>47.042757901353752</v>
      </c>
      <c r="E430" s="2">
        <f t="shared" si="20"/>
        <v>43.474059369852384</v>
      </c>
      <c r="F430" s="2">
        <f>P_sol*E_orientation*T_vitre*S_tubes*abs_tubes</f>
        <v>495.72000000000008</v>
      </c>
      <c r="G430" s="2">
        <f>P_sol*E_orientation*T_vitre*(s_tot-S_tubes)*abs_fond</f>
        <v>184.67999999999995</v>
      </c>
      <c r="H430" s="2">
        <f>(F430*60*pas_calc)</f>
        <v>29743.200000000004</v>
      </c>
      <c r="I430" s="2">
        <f>G430*60*pas_calc</f>
        <v>11080.799999999997</v>
      </c>
      <c r="J430" s="2">
        <f>(E430-t_ext)*((U_vitre*s_tot)+(U_fond*s_tot))*60*pas_calc</f>
        <v>16411.404312480205</v>
      </c>
      <c r="K430" s="2">
        <f>(I430-J430-L430)/mcp_capteur</f>
        <v>3.2376110179221769E-2</v>
      </c>
      <c r="L430" s="2">
        <f>S_tubes*10*(E430-D430)*60*pas_calc</f>
        <v>-5460.1087531970943</v>
      </c>
      <c r="M430" s="2">
        <f>(H430+L430)/(4180*V_tubes)</f>
        <v>5.8013307146714981E-2</v>
      </c>
    </row>
    <row r="431" spans="2:13" s="2" customFormat="1" x14ac:dyDescent="0.25">
      <c r="B431" s="2">
        <f t="shared" si="18"/>
        <v>6.6</v>
      </c>
      <c r="C431" s="2">
        <f>C430+pas_calc</f>
        <v>396</v>
      </c>
      <c r="D431" s="2">
        <f t="shared" si="19"/>
        <v>47.100771208500468</v>
      </c>
      <c r="E431" s="2">
        <f t="shared" si="20"/>
        <v>43.506435480031605</v>
      </c>
      <c r="F431" s="2">
        <f>P_sol*E_orientation*T_vitre*S_tubes*abs_tubes</f>
        <v>495.72000000000008</v>
      </c>
      <c r="G431" s="2">
        <f>P_sol*E_orientation*T_vitre*(s_tot-S_tubes)*abs_fond</f>
        <v>184.67999999999995</v>
      </c>
      <c r="H431" s="2">
        <f>(F431*60*pas_calc)</f>
        <v>29743.200000000004</v>
      </c>
      <c r="I431" s="2">
        <f>G431*60*pas_calc</f>
        <v>11080.799999999997</v>
      </c>
      <c r="J431" s="2">
        <f>(E431-t_ext)*((U_vitre*s_tot)+(U_fond*s_tot))*60*pas_calc</f>
        <v>16450.838414678496</v>
      </c>
      <c r="K431" s="2">
        <f>(I431-J431-L431)/mcp_capteur</f>
        <v>3.2323812469715676E-2</v>
      </c>
      <c r="L431" s="2">
        <f>S_tubes*10*(E431-D431)*60*pas_calc</f>
        <v>-5499.3336645573609</v>
      </c>
      <c r="M431" s="2">
        <f>(H431+L431)/(4180*V_tubes)</f>
        <v>5.7919597214671409E-2</v>
      </c>
    </row>
    <row r="432" spans="2:13" s="2" customFormat="1" x14ac:dyDescent="0.25">
      <c r="B432" s="2">
        <f t="shared" si="18"/>
        <v>6.6166666666666663</v>
      </c>
      <c r="C432" s="2">
        <f>C431+pas_calc</f>
        <v>397</v>
      </c>
      <c r="D432" s="2">
        <f t="shared" si="19"/>
        <v>47.158690805715139</v>
      </c>
      <c r="E432" s="2">
        <f t="shared" si="20"/>
        <v>43.538759292501318</v>
      </c>
      <c r="F432" s="2">
        <f>P_sol*E_orientation*T_vitre*S_tubes*abs_tubes</f>
        <v>495.72000000000008</v>
      </c>
      <c r="G432" s="2">
        <f>P_sol*E_orientation*T_vitre*(s_tot-S_tubes)*abs_fond</f>
        <v>184.67999999999995</v>
      </c>
      <c r="H432" s="2">
        <f>(F432*60*pas_calc)</f>
        <v>29743.200000000004</v>
      </c>
      <c r="I432" s="2">
        <f>G432*60*pas_calc</f>
        <v>11080.799999999997</v>
      </c>
      <c r="J432" s="2">
        <f>(E432-t_ext)*((U_vitre*s_tot)+(U_fond*s_tot))*60*pas_calc</f>
        <v>16490.208818266605</v>
      </c>
      <c r="K432" s="2">
        <f>(I432-J432-L432)/mcp_capteur</f>
        <v>3.2271599237634743E-2</v>
      </c>
      <c r="L432" s="2">
        <f>S_tubes*10*(E432-D432)*60*pas_calc</f>
        <v>-5538.4952152171463</v>
      </c>
      <c r="M432" s="2">
        <f>(H432+L432)/(4180*V_tubes)</f>
        <v>5.782603865395617E-2</v>
      </c>
    </row>
    <row r="433" spans="2:13" s="2" customFormat="1" x14ac:dyDescent="0.25">
      <c r="B433" s="2">
        <f t="shared" si="18"/>
        <v>6.6333333333333337</v>
      </c>
      <c r="C433" s="2">
        <f>C432+pas_calc</f>
        <v>398</v>
      </c>
      <c r="D433" s="2">
        <f t="shared" si="19"/>
        <v>47.216516844369096</v>
      </c>
      <c r="E433" s="2">
        <f t="shared" si="20"/>
        <v>43.57103089173895</v>
      </c>
      <c r="F433" s="2">
        <f>P_sol*E_orientation*T_vitre*S_tubes*abs_tubes</f>
        <v>495.72000000000008</v>
      </c>
      <c r="G433" s="2">
        <f>P_sol*E_orientation*T_vitre*(s_tot-S_tubes)*abs_fond</f>
        <v>184.67999999999995</v>
      </c>
      <c r="H433" s="2">
        <f>(F433*60*pas_calc)</f>
        <v>29743.200000000004</v>
      </c>
      <c r="I433" s="2">
        <f>G433*60*pas_calc</f>
        <v>11080.799999999997</v>
      </c>
      <c r="J433" s="2">
        <f>(E433-t_ext)*((U_vitre*s_tot)+(U_fond*s_tot))*60*pas_calc</f>
        <v>16529.51562613804</v>
      </c>
      <c r="K433" s="2">
        <f>(I433-J433-L433)/mcp_capteur</f>
        <v>3.2219470346520666E-2</v>
      </c>
      <c r="L433" s="2">
        <f>S_tubes*10*(E433-D433)*60*pas_calc</f>
        <v>-5577.593507524125</v>
      </c>
      <c r="M433" s="2">
        <f>(H433+L433)/(4180*V_tubes)</f>
        <v>5.7732631220056438E-2</v>
      </c>
    </row>
    <row r="434" spans="2:13" s="2" customFormat="1" x14ac:dyDescent="0.25">
      <c r="B434" s="2">
        <f t="shared" si="18"/>
        <v>6.65</v>
      </c>
      <c r="C434" s="2">
        <f>C433+pas_calc</f>
        <v>399</v>
      </c>
      <c r="D434" s="2">
        <f t="shared" si="19"/>
        <v>47.274249475589151</v>
      </c>
      <c r="E434" s="2">
        <f t="shared" si="20"/>
        <v>43.603250362085468</v>
      </c>
      <c r="F434" s="2">
        <f>P_sol*E_orientation*T_vitre*S_tubes*abs_tubes</f>
        <v>495.72000000000008</v>
      </c>
      <c r="G434" s="2">
        <f>P_sol*E_orientation*T_vitre*(s_tot-S_tubes)*abs_fond</f>
        <v>184.67999999999995</v>
      </c>
      <c r="H434" s="2">
        <f>(F434*60*pas_calc)</f>
        <v>29743.200000000004</v>
      </c>
      <c r="I434" s="2">
        <f>G434*60*pas_calc</f>
        <v>11080.799999999997</v>
      </c>
      <c r="J434" s="2">
        <f>(E434-t_ext)*((U_vitre*s_tot)+(U_fond*s_tot))*60*pas_calc</f>
        <v>16568.758941020104</v>
      </c>
      <c r="K434" s="2">
        <f>(I434-J434-L434)/mcp_capteur</f>
        <v>3.2167425660132497E-2</v>
      </c>
      <c r="L434" s="2">
        <f>S_tubes*10*(E434-D434)*60*pas_calc</f>
        <v>-5616.628643660636</v>
      </c>
      <c r="M434" s="2">
        <f>(H434+L434)/(4180*V_tubes)</f>
        <v>5.7639374668854403E-2</v>
      </c>
    </row>
    <row r="435" spans="2:13" s="2" customFormat="1" x14ac:dyDescent="0.25">
      <c r="B435" s="2">
        <f t="shared" si="18"/>
        <v>6.666666666666667</v>
      </c>
      <c r="C435" s="2">
        <f>C434+pas_calc</f>
        <v>400</v>
      </c>
      <c r="D435" s="2">
        <f t="shared" si="19"/>
        <v>47.331888850258004</v>
      </c>
      <c r="E435" s="2">
        <f t="shared" si="20"/>
        <v>43.635417787745602</v>
      </c>
      <c r="F435" s="2">
        <f>P_sol*E_orientation*T_vitre*S_tubes*abs_tubes</f>
        <v>495.72000000000008</v>
      </c>
      <c r="G435" s="2">
        <f>P_sol*E_orientation*T_vitre*(s_tot-S_tubes)*abs_fond</f>
        <v>184.67999999999995</v>
      </c>
      <c r="H435" s="2">
        <f>(F435*60*pas_calc)</f>
        <v>29743.200000000004</v>
      </c>
      <c r="I435" s="2">
        <f>G435*60*pas_calc</f>
        <v>11080.799999999997</v>
      </c>
      <c r="J435" s="2">
        <f>(E435-t_ext)*((U_vitre*s_tot)+(U_fond*s_tot))*60*pas_calc</f>
        <v>16607.938865474145</v>
      </c>
      <c r="K435" s="2">
        <f>(I435-J435-L435)/mcp_capteur</f>
        <v>3.2115465042456666E-2</v>
      </c>
      <c r="L435" s="2">
        <f>S_tubes*10*(E435-D435)*60*pas_calc</f>
        <v>-5655.6007256439743</v>
      </c>
      <c r="M435" s="2">
        <f>(H435+L435)/(4180*V_tubes)</f>
        <v>5.754626875662653E-2</v>
      </c>
    </row>
    <row r="436" spans="2:13" s="2" customFormat="1" x14ac:dyDescent="0.25">
      <c r="B436" s="2">
        <f t="shared" si="18"/>
        <v>6.6833333333333336</v>
      </c>
      <c r="C436" s="2">
        <f>C435+pas_calc</f>
        <v>401</v>
      </c>
      <c r="D436" s="2">
        <f t="shared" si="19"/>
        <v>47.389435119014628</v>
      </c>
      <c r="E436" s="2">
        <f t="shared" si="20"/>
        <v>43.667533252788061</v>
      </c>
      <c r="F436" s="2">
        <f>P_sol*E_orientation*T_vitre*S_tubes*abs_tubes</f>
        <v>495.72000000000008</v>
      </c>
      <c r="G436" s="2">
        <f>P_sol*E_orientation*T_vitre*(s_tot-S_tubes)*abs_fond</f>
        <v>184.67999999999995</v>
      </c>
      <c r="H436" s="2">
        <f>(F436*60*pas_calc)</f>
        <v>29743.200000000004</v>
      </c>
      <c r="I436" s="2">
        <f>G436*60*pas_calc</f>
        <v>11080.799999999997</v>
      </c>
      <c r="J436" s="2">
        <f>(E436-t_ext)*((U_vitre*s_tot)+(U_fond*s_tot))*60*pas_calc</f>
        <v>16647.055501895858</v>
      </c>
      <c r="K436" s="2">
        <f>(I436-J436-L436)/mcp_capteur</f>
        <v>3.2063588357696744E-2</v>
      </c>
      <c r="L436" s="2">
        <f>S_tubes*10*(E436-D436)*60*pas_calc</f>
        <v>-5694.509855326648</v>
      </c>
      <c r="M436" s="2">
        <f>(H436+L436)/(4180*V_tubes)</f>
        <v>5.7453313240042964E-2</v>
      </c>
    </row>
    <row r="437" spans="2:13" s="2" customFormat="1" x14ac:dyDescent="0.25">
      <c r="B437" s="2">
        <f t="shared" si="18"/>
        <v>6.7</v>
      </c>
      <c r="C437" s="2">
        <f>C436+pas_calc</f>
        <v>402</v>
      </c>
      <c r="D437" s="2">
        <f t="shared" si="19"/>
        <v>47.446888432254674</v>
      </c>
      <c r="E437" s="2">
        <f t="shared" si="20"/>
        <v>43.699596841145755</v>
      </c>
      <c r="F437" s="2">
        <f>P_sol*E_orientation*T_vitre*S_tubes*abs_tubes</f>
        <v>495.72000000000008</v>
      </c>
      <c r="G437" s="2">
        <f>P_sol*E_orientation*T_vitre*(s_tot-S_tubes)*abs_fond</f>
        <v>184.67999999999995</v>
      </c>
      <c r="H437" s="2">
        <f>(F437*60*pas_calc)</f>
        <v>29743.200000000004</v>
      </c>
      <c r="I437" s="2">
        <f>G437*60*pas_calc</f>
        <v>11080.799999999997</v>
      </c>
      <c r="J437" s="2">
        <f>(E437-t_ext)*((U_vitre*s_tot)+(U_fond*s_tot))*60*pas_calc</f>
        <v>16686.108952515533</v>
      </c>
      <c r="K437" s="2">
        <f>(I437-J437-L437)/mcp_capteur</f>
        <v>3.2011795470277778E-2</v>
      </c>
      <c r="L437" s="2">
        <f>S_tubes*10*(E437-D437)*60*pas_calc</f>
        <v>-5733.3561343966467</v>
      </c>
      <c r="M437" s="2">
        <f>(H437+L437)/(4180*V_tubes)</f>
        <v>5.7360507876166915E-2</v>
      </c>
    </row>
    <row r="438" spans="2:13" s="2" customFormat="1" x14ac:dyDescent="0.25">
      <c r="B438" s="2">
        <f t="shared" si="18"/>
        <v>6.7166666666666668</v>
      </c>
      <c r="C438" s="2">
        <f>C437+pas_calc</f>
        <v>403</v>
      </c>
      <c r="D438" s="2">
        <f t="shared" si="19"/>
        <v>47.504248940130843</v>
      </c>
      <c r="E438" s="2">
        <f t="shared" si="20"/>
        <v>43.731608636616031</v>
      </c>
      <c r="F438" s="2">
        <f>P_sol*E_orientation*T_vitre*S_tubes*abs_tubes</f>
        <v>495.72000000000008</v>
      </c>
      <c r="G438" s="2">
        <f>P_sol*E_orientation*T_vitre*(s_tot-S_tubes)*abs_fond</f>
        <v>184.67999999999995</v>
      </c>
      <c r="H438" s="2">
        <f>(F438*60*pas_calc)</f>
        <v>29743.200000000004</v>
      </c>
      <c r="I438" s="2">
        <f>G438*60*pas_calc</f>
        <v>11080.799999999997</v>
      </c>
      <c r="J438" s="2">
        <f>(E438-t_ext)*((U_vitre*s_tot)+(U_fond*s_tot))*60*pas_calc</f>
        <v>16725.099319398327</v>
      </c>
      <c r="K438" s="2">
        <f>(I438-J438-L438)/mcp_capteur</f>
        <v>3.1960086244833749E-2</v>
      </c>
      <c r="L438" s="2">
        <f>S_tubes*10*(E438-D438)*60*pas_calc</f>
        <v>-5772.1396643776643</v>
      </c>
      <c r="M438" s="2">
        <f>(H438+L438)/(4180*V_tubes)</f>
        <v>5.7267852422454087E-2</v>
      </c>
    </row>
    <row r="439" spans="2:13" s="2" customFormat="1" x14ac:dyDescent="0.25">
      <c r="B439" s="2">
        <f t="shared" si="18"/>
        <v>6.7333333333333334</v>
      </c>
      <c r="C439" s="2">
        <f>C438+pas_calc</f>
        <v>404</v>
      </c>
      <c r="D439" s="2">
        <f t="shared" si="19"/>
        <v>47.561516792553299</v>
      </c>
      <c r="E439" s="2">
        <f t="shared" si="20"/>
        <v>43.763568722860867</v>
      </c>
      <c r="F439" s="2">
        <f>P_sol*E_orientation*T_vitre*S_tubes*abs_tubes</f>
        <v>495.72000000000008</v>
      </c>
      <c r="G439" s="2">
        <f>P_sol*E_orientation*T_vitre*(s_tot-S_tubes)*abs_fond</f>
        <v>184.67999999999995</v>
      </c>
      <c r="H439" s="2">
        <f>(F439*60*pas_calc)</f>
        <v>29743.200000000004</v>
      </c>
      <c r="I439" s="2">
        <f>G439*60*pas_calc</f>
        <v>11080.799999999997</v>
      </c>
      <c r="J439" s="2">
        <f>(E439-t_ext)*((U_vitre*s_tot)+(U_fond*s_tot))*60*pas_calc</f>
        <v>16764.026704444535</v>
      </c>
      <c r="K439" s="2">
        <f>(I439-J439-L439)/mcp_capteur</f>
        <v>3.1908460546220568E-2</v>
      </c>
      <c r="L439" s="2">
        <f>S_tubes*10*(E439-D439)*60*pas_calc</f>
        <v>-5810.8605466294202</v>
      </c>
      <c r="M439" s="2">
        <f>(H439+L439)/(4180*V_tubes)</f>
        <v>5.7175346636751917E-2</v>
      </c>
    </row>
    <row r="440" spans="2:13" s="2" customFormat="1" x14ac:dyDescent="0.25">
      <c r="B440" s="2">
        <f t="shared" si="18"/>
        <v>6.75</v>
      </c>
      <c r="C440" s="2">
        <f>C439+pas_calc</f>
        <v>405</v>
      </c>
      <c r="D440" s="2">
        <f t="shared" si="19"/>
        <v>47.618692139190053</v>
      </c>
      <c r="E440" s="2">
        <f t="shared" si="20"/>
        <v>43.795477183407087</v>
      </c>
      <c r="F440" s="2">
        <f>P_sol*E_orientation*T_vitre*S_tubes*abs_tubes</f>
        <v>495.72000000000008</v>
      </c>
      <c r="G440" s="2">
        <f>P_sol*E_orientation*T_vitre*(s_tot-S_tubes)*abs_fond</f>
        <v>184.67999999999995</v>
      </c>
      <c r="H440" s="2">
        <f>(F440*60*pas_calc)</f>
        <v>29743.200000000004</v>
      </c>
      <c r="I440" s="2">
        <f>G440*60*pas_calc</f>
        <v>11080.799999999997</v>
      </c>
      <c r="J440" s="2">
        <f>(E440-t_ext)*((U_vitre*s_tot)+(U_fond*s_tot))*60*pas_calc</f>
        <v>16802.891209389833</v>
      </c>
      <c r="K440" s="2">
        <f>(I440-J440-L440)/mcp_capteur</f>
        <v>3.1856918239525842E-2</v>
      </c>
      <c r="L440" s="2">
        <f>S_tubes*10*(E440-D440)*60*pas_calc</f>
        <v>-5849.5188823479384</v>
      </c>
      <c r="M440" s="2">
        <f>(H440+L440)/(4180*V_tubes)</f>
        <v>5.7082990277298934E-2</v>
      </c>
    </row>
    <row r="441" spans="2:13" s="2" customFormat="1" x14ac:dyDescent="0.25">
      <c r="B441" s="2">
        <f t="shared" si="18"/>
        <v>6.7666666666666666</v>
      </c>
      <c r="C441" s="2">
        <f>C440+pas_calc</f>
        <v>406</v>
      </c>
      <c r="D441" s="2">
        <f t="shared" si="19"/>
        <v>47.675775129467354</v>
      </c>
      <c r="E441" s="2">
        <f t="shared" si="20"/>
        <v>43.827334101646613</v>
      </c>
      <c r="F441" s="2">
        <f>P_sol*E_orientation*T_vitre*S_tubes*abs_tubes</f>
        <v>495.72000000000008</v>
      </c>
      <c r="G441" s="2">
        <f>P_sol*E_orientation*T_vitre*(s_tot-S_tubes)*abs_fond</f>
        <v>184.67999999999995</v>
      </c>
      <c r="H441" s="2">
        <f>(F441*60*pas_calc)</f>
        <v>29743.200000000004</v>
      </c>
      <c r="I441" s="2">
        <f>G441*60*pas_calc</f>
        <v>11080.799999999997</v>
      </c>
      <c r="J441" s="2">
        <f>(E441-t_ext)*((U_vitre*s_tot)+(U_fond*s_tot))*60*pas_calc</f>
        <v>16841.692935805579</v>
      </c>
      <c r="K441" s="2">
        <f>(I441-J441-L441)/mcp_capteur</f>
        <v>3.1805459190038167E-2</v>
      </c>
      <c r="L441" s="2">
        <f>S_tubes*10*(E441-D441)*60*pas_calc</f>
        <v>-5888.1147725657338</v>
      </c>
      <c r="M441" s="2">
        <f>(H441+L441)/(4180*V_tubes)</f>
        <v>5.6990783102724298E-2</v>
      </c>
    </row>
    <row r="442" spans="2:13" s="2" customFormat="1" x14ac:dyDescent="0.25">
      <c r="B442" s="2">
        <f t="shared" si="18"/>
        <v>6.7833333333333332</v>
      </c>
      <c r="C442" s="2">
        <f>C441+pas_calc</f>
        <v>407</v>
      </c>
      <c r="D442" s="2">
        <f t="shared" si="19"/>
        <v>47.732765912570081</v>
      </c>
      <c r="E442" s="2">
        <f t="shared" si="20"/>
        <v>43.859139560836653</v>
      </c>
      <c r="F442" s="2">
        <f>P_sol*E_orientation*T_vitre*S_tubes*abs_tubes</f>
        <v>495.72000000000008</v>
      </c>
      <c r="G442" s="2">
        <f>P_sol*E_orientation*T_vitre*(s_tot-S_tubes)*abs_fond</f>
        <v>184.67999999999995</v>
      </c>
      <c r="H442" s="2">
        <f>(F442*60*pas_calc)</f>
        <v>29743.200000000004</v>
      </c>
      <c r="I442" s="2">
        <f>G442*60*pas_calc</f>
        <v>11080.799999999997</v>
      </c>
      <c r="J442" s="2">
        <f>(E442-t_ext)*((U_vitre*s_tot)+(U_fond*s_tot))*60*pas_calc</f>
        <v>16880.431985099043</v>
      </c>
      <c r="K442" s="2">
        <f>(I442-J442-L442)/mcp_capteur</f>
        <v>3.1754083263274877E-2</v>
      </c>
      <c r="L442" s="2">
        <f>S_tubes*10*(E442-D442)*60*pas_calc</f>
        <v>-5926.6483181521453</v>
      </c>
      <c r="M442" s="2">
        <f>(H442+L442)/(4180*V_tubes)</f>
        <v>5.6898724872046981E-2</v>
      </c>
    </row>
    <row r="443" spans="2:13" s="2" customFormat="1" x14ac:dyDescent="0.25">
      <c r="B443" s="2">
        <f t="shared" si="18"/>
        <v>6.8</v>
      </c>
      <c r="C443" s="2">
        <f>C442+pas_calc</f>
        <v>408</v>
      </c>
      <c r="D443" s="2">
        <f t="shared" si="19"/>
        <v>47.789664637442129</v>
      </c>
      <c r="E443" s="2">
        <f t="shared" si="20"/>
        <v>43.890893644099926</v>
      </c>
      <c r="F443" s="2">
        <f>P_sol*E_orientation*T_vitre*S_tubes*abs_tubes</f>
        <v>495.72000000000008</v>
      </c>
      <c r="G443" s="2">
        <f>P_sol*E_orientation*T_vitre*(s_tot-S_tubes)*abs_fond</f>
        <v>184.67999999999995</v>
      </c>
      <c r="H443" s="2">
        <f>(F443*60*pas_calc)</f>
        <v>29743.200000000004</v>
      </c>
      <c r="I443" s="2">
        <f>G443*60*pas_calc</f>
        <v>11080.799999999997</v>
      </c>
      <c r="J443" s="2">
        <f>(E443-t_ext)*((U_vitre*s_tot)+(U_fond*s_tot))*60*pas_calc</f>
        <v>16919.108458513711</v>
      </c>
      <c r="K443" s="2">
        <f>(I443-J443-L443)/mcp_capteur</f>
        <v>3.1702790324965008E-2</v>
      </c>
      <c r="L443" s="2">
        <f>S_tubes*10*(E443-D443)*60*pas_calc</f>
        <v>-5965.1196198135731</v>
      </c>
      <c r="M443" s="2">
        <f>(H443+L443)/(4180*V_tubes)</f>
        <v>5.680681534467525E-2</v>
      </c>
    </row>
    <row r="444" spans="2:13" s="2" customFormat="1" x14ac:dyDescent="0.25">
      <c r="B444" s="2">
        <f t="shared" si="18"/>
        <v>6.8166666666666664</v>
      </c>
      <c r="C444" s="2">
        <f>C443+pas_calc</f>
        <v>409</v>
      </c>
      <c r="D444" s="2">
        <f t="shared" si="19"/>
        <v>47.846471452786808</v>
      </c>
      <c r="E444" s="2">
        <f t="shared" si="20"/>
        <v>43.922596434424889</v>
      </c>
      <c r="F444" s="2">
        <f>P_sol*E_orientation*T_vitre*S_tubes*abs_tubes</f>
        <v>495.72000000000008</v>
      </c>
      <c r="G444" s="2">
        <f>P_sol*E_orientation*T_vitre*(s_tot-S_tubes)*abs_fond</f>
        <v>184.67999999999995</v>
      </c>
      <c r="H444" s="2">
        <f>(F444*60*pas_calc)</f>
        <v>29743.200000000004</v>
      </c>
      <c r="I444" s="2">
        <f>G444*60*pas_calc</f>
        <v>11080.799999999997</v>
      </c>
      <c r="J444" s="2">
        <f>(E444-t_ext)*((U_vitre*s_tot)+(U_fond*s_tot))*60*pas_calc</f>
        <v>16957.722457129516</v>
      </c>
      <c r="K444" s="2">
        <f>(I444-J444-L444)/mcp_capteur</f>
        <v>3.1651580241054716E-2</v>
      </c>
      <c r="L444" s="2">
        <f>S_tubes*10*(E444-D444)*60*pas_calc</f>
        <v>-6003.5287780937369</v>
      </c>
      <c r="M444" s="2">
        <f>(H444+L444)/(4180*V_tubes)</f>
        <v>5.6715054280406005E-2</v>
      </c>
    </row>
    <row r="445" spans="2:13" s="2" customFormat="1" x14ac:dyDescent="0.25">
      <c r="B445" s="2">
        <f t="shared" si="18"/>
        <v>6.833333333333333</v>
      </c>
      <c r="C445" s="2">
        <f>C444+pas_calc</f>
        <v>410</v>
      </c>
      <c r="D445" s="2">
        <f t="shared" si="19"/>
        <v>47.903186507067211</v>
      </c>
      <c r="E445" s="2">
        <f t="shared" si="20"/>
        <v>43.954248014665943</v>
      </c>
      <c r="F445" s="2">
        <f>P_sol*E_orientation*T_vitre*S_tubes*abs_tubes</f>
        <v>495.72000000000008</v>
      </c>
      <c r="G445" s="2">
        <f>P_sol*E_orientation*T_vitre*(s_tot-S_tubes)*abs_fond</f>
        <v>184.67999999999995</v>
      </c>
      <c r="H445" s="2">
        <f>(F445*60*pas_calc)</f>
        <v>29743.200000000004</v>
      </c>
      <c r="I445" s="2">
        <f>G445*60*pas_calc</f>
        <v>11080.799999999997</v>
      </c>
      <c r="J445" s="2">
        <f>(E445-t_ext)*((U_vitre*s_tot)+(U_fond*s_tot))*60*pas_calc</f>
        <v>16996.274081863117</v>
      </c>
      <c r="K445" s="2">
        <f>(I445-J445-L445)/mcp_capteur</f>
        <v>3.1600452877705264E-2</v>
      </c>
      <c r="L445" s="2">
        <f>S_tubes*10*(E445-D445)*60*pas_calc</f>
        <v>-6041.8758933739409</v>
      </c>
      <c r="M445" s="2">
        <f>(H445+L445)/(4180*V_tubes)</f>
        <v>5.662344143942416E-2</v>
      </c>
    </row>
    <row r="446" spans="2:13" s="2" customFormat="1" x14ac:dyDescent="0.25">
      <c r="B446" s="2">
        <f t="shared" si="18"/>
        <v>6.85</v>
      </c>
      <c r="C446" s="2">
        <f>C445+pas_calc</f>
        <v>411</v>
      </c>
      <c r="D446" s="2">
        <f t="shared" si="19"/>
        <v>47.959809948506638</v>
      </c>
      <c r="E446" s="2">
        <f t="shared" si="20"/>
        <v>43.985848467543647</v>
      </c>
      <c r="F446" s="2">
        <f>P_sol*E_orientation*T_vitre*S_tubes*abs_tubes</f>
        <v>495.72000000000008</v>
      </c>
      <c r="G446" s="2">
        <f>P_sol*E_orientation*T_vitre*(s_tot-S_tubes)*abs_fond</f>
        <v>184.67999999999995</v>
      </c>
      <c r="H446" s="2">
        <f>(F446*60*pas_calc)</f>
        <v>29743.200000000004</v>
      </c>
      <c r="I446" s="2">
        <f>G446*60*pas_calc</f>
        <v>11080.799999999997</v>
      </c>
      <c r="J446" s="2">
        <f>(E446-t_ext)*((U_vitre*s_tot)+(U_fond*s_tot))*60*pas_calc</f>
        <v>17034.763433468164</v>
      </c>
      <c r="K446" s="2">
        <f>(I446-J446-L446)/mcp_capteur</f>
        <v>3.1549408101302558E-2</v>
      </c>
      <c r="L446" s="2">
        <f>S_tubes*10*(E446-D446)*60*pas_calc</f>
        <v>-6080.1610658733771</v>
      </c>
      <c r="M446" s="2">
        <f>(H446+L446)/(4180*V_tubes)</f>
        <v>5.6531976582301934E-2</v>
      </c>
    </row>
    <row r="447" spans="2:13" s="2" customFormat="1" x14ac:dyDescent="0.25">
      <c r="B447" s="2">
        <f t="shared" si="18"/>
        <v>6.8666666666666663</v>
      </c>
      <c r="C447" s="2">
        <f>C446+pas_calc</f>
        <v>412</v>
      </c>
      <c r="D447" s="2">
        <f t="shared" si="19"/>
        <v>48.016341925088938</v>
      </c>
      <c r="E447" s="2">
        <f t="shared" si="20"/>
        <v>44.017397875644953</v>
      </c>
      <c r="F447" s="2">
        <f>P_sol*E_orientation*T_vitre*S_tubes*abs_tubes</f>
        <v>495.72000000000008</v>
      </c>
      <c r="G447" s="2">
        <f>P_sol*E_orientation*T_vitre*(s_tot-S_tubes)*abs_fond</f>
        <v>184.67999999999995</v>
      </c>
      <c r="H447" s="2">
        <f>(F447*60*pas_calc)</f>
        <v>29743.200000000004</v>
      </c>
      <c r="I447" s="2">
        <f>G447*60*pas_calc</f>
        <v>11080.799999999997</v>
      </c>
      <c r="J447" s="2">
        <f>(E447-t_ext)*((U_vitre*s_tot)+(U_fond*s_tot))*60*pas_calc</f>
        <v>17073.190612535553</v>
      </c>
      <c r="K447" s="2">
        <f>(I447-J447-L447)/mcp_capteur</f>
        <v>3.1498445778435552E-2</v>
      </c>
      <c r="L447" s="2">
        <f>S_tubes*10*(E447-D447)*60*pas_calc</f>
        <v>-6118.3843956492974</v>
      </c>
      <c r="M447" s="2">
        <f>(H447+L447)/(4180*V_tubes)</f>
        <v>5.6440659469998426E-2</v>
      </c>
    </row>
    <row r="448" spans="2:13" s="2" customFormat="1" x14ac:dyDescent="0.25">
      <c r="B448" s="2">
        <f t="shared" si="18"/>
        <v>6.8833333333333337</v>
      </c>
      <c r="C448" s="2">
        <f>C447+pas_calc</f>
        <v>413</v>
      </c>
      <c r="D448" s="2">
        <f t="shared" si="19"/>
        <v>48.072782584558936</v>
      </c>
      <c r="E448" s="2">
        <f t="shared" si="20"/>
        <v>44.048896321423392</v>
      </c>
      <c r="F448" s="2">
        <f>P_sol*E_orientation*T_vitre*S_tubes*abs_tubes</f>
        <v>495.72000000000008</v>
      </c>
      <c r="G448" s="2">
        <f>P_sol*E_orientation*T_vitre*(s_tot-S_tubes)*abs_fond</f>
        <v>184.67999999999995</v>
      </c>
      <c r="H448" s="2">
        <f>(F448*60*pas_calc)</f>
        <v>29743.200000000004</v>
      </c>
      <c r="I448" s="2">
        <f>G448*60*pas_calc</f>
        <v>11080.799999999997</v>
      </c>
      <c r="J448" s="2">
        <f>(E448-t_ext)*((U_vitre*s_tot)+(U_fond*s_tot))*60*pas_calc</f>
        <v>17111.555719493692</v>
      </c>
      <c r="K448" s="2">
        <f>(I448-J448-L448)/mcp_capteur</f>
        <v>3.1447565775922386E-2</v>
      </c>
      <c r="L448" s="2">
        <f>S_tubes*10*(E448-D448)*60*pas_calc</f>
        <v>-6156.545982597384</v>
      </c>
      <c r="M448" s="2">
        <f>(H448+L448)/(4180*V_tubes)</f>
        <v>5.6349489863858723E-2</v>
      </c>
    </row>
    <row r="449" spans="2:13" s="2" customFormat="1" x14ac:dyDescent="0.25">
      <c r="B449" s="2">
        <f t="shared" si="18"/>
        <v>6.9</v>
      </c>
      <c r="C449" s="2">
        <f>C448+pas_calc</f>
        <v>414</v>
      </c>
      <c r="D449" s="2">
        <f t="shared" si="19"/>
        <v>48.129132074422792</v>
      </c>
      <c r="E449" s="2">
        <f t="shared" si="20"/>
        <v>44.080343887199312</v>
      </c>
      <c r="F449" s="2">
        <f>P_sol*E_orientation*T_vitre*S_tubes*abs_tubes</f>
        <v>495.72000000000008</v>
      </c>
      <c r="G449" s="2">
        <f>P_sol*E_orientation*T_vitre*(s_tot-S_tubes)*abs_fond</f>
        <v>184.67999999999995</v>
      </c>
      <c r="H449" s="2">
        <f>(F449*60*pas_calc)</f>
        <v>29743.200000000004</v>
      </c>
      <c r="I449" s="2">
        <f>G449*60*pas_calc</f>
        <v>11080.799999999997</v>
      </c>
      <c r="J449" s="2">
        <f>(E449-t_ext)*((U_vitre*s_tot)+(U_fond*s_tot))*60*pas_calc</f>
        <v>17149.858854608763</v>
      </c>
      <c r="K449" s="2">
        <f>(I449-J449-L449)/mcp_capteur</f>
        <v>3.1396767960789704E-2</v>
      </c>
      <c r="L449" s="2">
        <f>S_tubes*10*(E449-D449)*60*pas_calc</f>
        <v>-6194.6459264519244</v>
      </c>
      <c r="M449" s="2">
        <f>(H449+L449)/(4180*V_tubes)</f>
        <v>5.6258467525613504E-2</v>
      </c>
    </row>
    <row r="450" spans="2:13" s="2" customFormat="1" x14ac:dyDescent="0.25">
      <c r="B450" s="2">
        <f t="shared" si="18"/>
        <v>6.916666666666667</v>
      </c>
      <c r="C450" s="2">
        <f>C449+pas_calc</f>
        <v>415</v>
      </c>
      <c r="D450" s="2">
        <f t="shared" si="19"/>
        <v>48.185390541948408</v>
      </c>
      <c r="E450" s="2">
        <f t="shared" si="20"/>
        <v>44.111740655160105</v>
      </c>
      <c r="F450" s="2">
        <f>P_sol*E_orientation*T_vitre*S_tubes*abs_tubes</f>
        <v>495.72000000000008</v>
      </c>
      <c r="G450" s="2">
        <f>P_sol*E_orientation*T_vitre*(s_tot-S_tubes)*abs_fond</f>
        <v>184.67999999999995</v>
      </c>
      <c r="H450" s="2">
        <f>(F450*60*pas_calc)</f>
        <v>29743.200000000004</v>
      </c>
      <c r="I450" s="2">
        <f>G450*60*pas_calc</f>
        <v>11080.799999999997</v>
      </c>
      <c r="J450" s="2">
        <f>(E450-t_ext)*((U_vitre*s_tot)+(U_fond*s_tot))*60*pas_calc</f>
        <v>17188.10011798501</v>
      </c>
      <c r="K450" s="2">
        <f>(I450-J450-L450)/mcp_capteur</f>
        <v>3.1346052200272881E-2</v>
      </c>
      <c r="L450" s="2">
        <f>S_tubes*10*(E450-D450)*60*pas_calc</f>
        <v>-6232.6843267861041</v>
      </c>
      <c r="M450" s="2">
        <f>(H450+L450)/(4180*V_tubes)</f>
        <v>5.6167592217378319E-2</v>
      </c>
    </row>
    <row r="451" spans="2:13" s="2" customFormat="1" x14ac:dyDescent="0.25">
      <c r="B451" s="2">
        <f t="shared" si="18"/>
        <v>6.9333333333333336</v>
      </c>
      <c r="C451" s="2">
        <f>C450+pas_calc</f>
        <v>416</v>
      </c>
      <c r="D451" s="2">
        <f t="shared" si="19"/>
        <v>48.241558134165786</v>
      </c>
      <c r="E451" s="2">
        <f t="shared" si="20"/>
        <v>44.143086707360375</v>
      </c>
      <c r="F451" s="2">
        <f>P_sol*E_orientation*T_vitre*S_tubes*abs_tubes</f>
        <v>495.72000000000008</v>
      </c>
      <c r="G451" s="2">
        <f>P_sol*E_orientation*T_vitre*(s_tot-S_tubes)*abs_fond</f>
        <v>184.67999999999995</v>
      </c>
      <c r="H451" s="2">
        <f>(F451*60*pas_calc)</f>
        <v>29743.200000000004</v>
      </c>
      <c r="I451" s="2">
        <f>G451*60*pas_calc</f>
        <v>11080.799999999997</v>
      </c>
      <c r="J451" s="2">
        <f>(E451-t_ext)*((U_vitre*s_tot)+(U_fond*s_tot))*60*pas_calc</f>
        <v>17226.279609564939</v>
      </c>
      <c r="K451" s="2">
        <f>(I451-J451-L451)/mcp_capteur</f>
        <v>3.1295418361834207E-2</v>
      </c>
      <c r="L451" s="2">
        <f>S_tubes*10*(E451-D451)*60*pas_calc</f>
        <v>-6270.6612830122785</v>
      </c>
      <c r="M451" s="2">
        <f>(H451+L451)/(4180*V_tubes)</f>
        <v>5.6076863701652935E-2</v>
      </c>
    </row>
    <row r="452" spans="2:13" s="2" customFormat="1" x14ac:dyDescent="0.25">
      <c r="B452" s="2">
        <f t="shared" si="18"/>
        <v>6.95</v>
      </c>
      <c r="C452" s="2">
        <f>C451+pas_calc</f>
        <v>417</v>
      </c>
      <c r="D452" s="2">
        <f t="shared" si="19"/>
        <v>48.297634997867441</v>
      </c>
      <c r="E452" s="2">
        <f t="shared" si="20"/>
        <v>44.174382125722211</v>
      </c>
      <c r="F452" s="2">
        <f>P_sol*E_orientation*T_vitre*S_tubes*abs_tubes</f>
        <v>495.72000000000008</v>
      </c>
      <c r="G452" s="2">
        <f>P_sol*E_orientation*T_vitre*(s_tot-S_tubes)*abs_fond</f>
        <v>184.67999999999995</v>
      </c>
      <c r="H452" s="2">
        <f>(F452*60*pas_calc)</f>
        <v>29743.200000000004</v>
      </c>
      <c r="I452" s="2">
        <f>G452*60*pas_calc</f>
        <v>11080.799999999997</v>
      </c>
      <c r="J452" s="2">
        <f>(E452-t_ext)*((U_vitre*s_tot)+(U_fond*s_tot))*60*pas_calc</f>
        <v>17264.397429129654</v>
      </c>
      <c r="K452" s="2">
        <f>(I452-J452-L452)/mcp_capteur</f>
        <v>3.1244866313136298E-2</v>
      </c>
      <c r="L452" s="2">
        <f>S_tubes*10*(E452-D452)*60*pas_calc</f>
        <v>-6308.5768943822022</v>
      </c>
      <c r="M452" s="2">
        <f>(H452+L452)/(4180*V_tubes)</f>
        <v>5.5986281741320823E-2</v>
      </c>
    </row>
    <row r="453" spans="2:13" s="2" customFormat="1" x14ac:dyDescent="0.25">
      <c r="B453" s="2">
        <f t="shared" si="18"/>
        <v>6.9666666666666668</v>
      </c>
      <c r="C453" s="2">
        <f>C452+pas_calc</f>
        <v>418</v>
      </c>
      <c r="D453" s="2">
        <f t="shared" si="19"/>
        <v>48.35362127960876</v>
      </c>
      <c r="E453" s="2">
        <f t="shared" si="20"/>
        <v>44.205626992035349</v>
      </c>
      <c r="F453" s="2">
        <f>P_sol*E_orientation*T_vitre*S_tubes*abs_tubes</f>
        <v>495.72000000000008</v>
      </c>
      <c r="G453" s="2">
        <f>P_sol*E_orientation*T_vitre*(s_tot-S_tubes)*abs_fond</f>
        <v>184.67999999999995</v>
      </c>
      <c r="H453" s="2">
        <f>(F453*60*pas_calc)</f>
        <v>29743.200000000004</v>
      </c>
      <c r="I453" s="2">
        <f>G453*60*pas_calc</f>
        <v>11080.799999999997</v>
      </c>
      <c r="J453" s="2">
        <f>(E453-t_ext)*((U_vitre*s_tot)+(U_fond*s_tot))*60*pas_calc</f>
        <v>17302.453676299054</v>
      </c>
      <c r="K453" s="2">
        <f>(I453-J453-L453)/mcp_capteur</f>
        <v>3.1194395922065951E-2</v>
      </c>
      <c r="L453" s="2">
        <f>S_tubes*10*(E453-D453)*60*pas_calc</f>
        <v>-6346.4312599873201</v>
      </c>
      <c r="M453" s="2">
        <f>(H453+L453)/(4180*V_tubes)</f>
        <v>5.5895846099648441E-2</v>
      </c>
    </row>
    <row r="454" spans="2:13" s="2" customFormat="1" x14ac:dyDescent="0.25">
      <c r="B454" s="2">
        <f t="shared" si="18"/>
        <v>6.9833333333333334</v>
      </c>
      <c r="C454" s="2">
        <f>C453+pas_calc</f>
        <v>419</v>
      </c>
      <c r="D454" s="2">
        <f t="shared" si="19"/>
        <v>48.409517125708405</v>
      </c>
      <c r="E454" s="2">
        <f t="shared" si="20"/>
        <v>44.236821387957413</v>
      </c>
      <c r="F454" s="2">
        <f>P_sol*E_orientation*T_vitre*S_tubes*abs_tubes</f>
        <v>495.72000000000008</v>
      </c>
      <c r="G454" s="2">
        <f>P_sol*E_orientation*T_vitre*(s_tot-S_tubes)*abs_fond</f>
        <v>184.67999999999995</v>
      </c>
      <c r="H454" s="2">
        <f>(F454*60*pas_calc)</f>
        <v>29743.200000000004</v>
      </c>
      <c r="I454" s="2">
        <f>G454*60*pas_calc</f>
        <v>11080.799999999997</v>
      </c>
      <c r="J454" s="2">
        <f>(E454-t_ext)*((U_vitre*s_tot)+(U_fond*s_tot))*60*pas_calc</f>
        <v>17340.448450532131</v>
      </c>
      <c r="K454" s="2">
        <f>(I454-J454-L454)/mcp_capteur</f>
        <v>3.1144007056721421E-2</v>
      </c>
      <c r="L454" s="2">
        <f>S_tubes*10*(E454-D454)*60*pas_calc</f>
        <v>-6384.2244787590189</v>
      </c>
      <c r="M454" s="2">
        <f>(H454+L454)/(4180*V_tubes)</f>
        <v>5.5805556540284615E-2</v>
      </c>
    </row>
    <row r="455" spans="2:13" s="2" customFormat="1" x14ac:dyDescent="0.25">
      <c r="B455" s="2">
        <f t="shared" si="18"/>
        <v>7</v>
      </c>
      <c r="C455" s="2">
        <f>C454+pas_calc</f>
        <v>420</v>
      </c>
      <c r="D455" s="2">
        <f t="shared" si="19"/>
        <v>48.46532268224869</v>
      </c>
      <c r="E455" s="2">
        <f t="shared" si="20"/>
        <v>44.267965395014137</v>
      </c>
      <c r="F455" s="2">
        <f>P_sol*E_orientation*T_vitre*S_tubes*abs_tubes</f>
        <v>495.72000000000008</v>
      </c>
      <c r="G455" s="2">
        <f>P_sol*E_orientation*T_vitre*(s_tot-S_tubes)*abs_fond</f>
        <v>184.67999999999995</v>
      </c>
      <c r="H455" s="2">
        <f>(F455*60*pas_calc)</f>
        <v>29743.200000000004</v>
      </c>
      <c r="I455" s="2">
        <f>G455*60*pas_calc</f>
        <v>11080.799999999997</v>
      </c>
      <c r="J455" s="2">
        <f>(E455-t_ext)*((U_vitre*s_tot)+(U_fond*s_tot))*60*pas_calc</f>
        <v>17378.381851127218</v>
      </c>
      <c r="K455" s="2">
        <f>(I455-J455-L455)/mcp_capteur</f>
        <v>3.1093699585411513E-2</v>
      </c>
      <c r="L455" s="2">
        <f>S_tubes*10*(E455-D455)*60*pas_calc</f>
        <v>-6421.956649468867</v>
      </c>
      <c r="M455" s="2">
        <f>(H455+L455)/(4180*V_tubes)</f>
        <v>5.5715412827259982E-2</v>
      </c>
    </row>
    <row r="456" spans="2:13" s="2" customFormat="1" x14ac:dyDescent="0.25">
      <c r="B456" s="2">
        <f t="shared" si="18"/>
        <v>7.0166666666666666</v>
      </c>
      <c r="C456" s="2">
        <f>C455+pas_calc</f>
        <v>421</v>
      </c>
      <c r="D456" s="2">
        <f t="shared" si="19"/>
        <v>48.521038095075951</v>
      </c>
      <c r="E456" s="2">
        <f t="shared" si="20"/>
        <v>44.299059094599549</v>
      </c>
      <c r="F456" s="2">
        <f>P_sol*E_orientation*T_vitre*S_tubes*abs_tubes</f>
        <v>495.72000000000008</v>
      </c>
      <c r="G456" s="2">
        <f>P_sol*E_orientation*T_vitre*(s_tot-S_tubes)*abs_fond</f>
        <v>184.67999999999995</v>
      </c>
      <c r="H456" s="2">
        <f>(F456*60*pas_calc)</f>
        <v>29743.200000000004</v>
      </c>
      <c r="I456" s="2">
        <f>G456*60*pas_calc</f>
        <v>11080.799999999997</v>
      </c>
      <c r="J456" s="2">
        <f>(E456-t_ext)*((U_vitre*s_tot)+(U_fond*s_tot))*60*pas_calc</f>
        <v>17416.253977222252</v>
      </c>
      <c r="K456" s="2">
        <f>(I456-J456-L456)/mcp_capteur</f>
        <v>3.1043473376660358E-2</v>
      </c>
      <c r="L456" s="2">
        <f>S_tubes*10*(E456-D456)*60*pas_calc</f>
        <v>-6459.6278707288957</v>
      </c>
      <c r="M456" s="2">
        <f>(H456+L456)/(4180*V_tubes)</f>
        <v>5.562541472498634E-2</v>
      </c>
    </row>
    <row r="457" spans="2:13" s="2" customFormat="1" x14ac:dyDescent="0.25">
      <c r="B457" s="2">
        <f t="shared" si="18"/>
        <v>7.0333333333333332</v>
      </c>
      <c r="C457" s="2">
        <f>C456+pas_calc</f>
        <v>422</v>
      </c>
      <c r="D457" s="2">
        <f t="shared" si="19"/>
        <v>48.576663509800937</v>
      </c>
      <c r="E457" s="2">
        <f t="shared" si="20"/>
        <v>44.330102567976212</v>
      </c>
      <c r="F457" s="2">
        <f>P_sol*E_orientation*T_vitre*S_tubes*abs_tubes</f>
        <v>495.72000000000008</v>
      </c>
      <c r="G457" s="2">
        <f>P_sol*E_orientation*T_vitre*(s_tot-S_tubes)*abs_fond</f>
        <v>184.67999999999995</v>
      </c>
      <c r="H457" s="2">
        <f>(F457*60*pas_calc)</f>
        <v>29743.200000000004</v>
      </c>
      <c r="I457" s="2">
        <f>G457*60*pas_calc</f>
        <v>11080.799999999997</v>
      </c>
      <c r="J457" s="2">
        <f>(E457-t_ext)*((U_vitre*s_tot)+(U_fond*s_tot))*60*pas_calc</f>
        <v>17454.064927795025</v>
      </c>
      <c r="K457" s="2">
        <f>(I457-J457-L457)/mcp_capteur</f>
        <v>3.0993328299200811E-2</v>
      </c>
      <c r="L457" s="2">
        <f>S_tubes*10*(E457-D457)*60*pas_calc</f>
        <v>-6497.2382409918309</v>
      </c>
      <c r="M457" s="2">
        <f>(H457+L457)/(4180*V_tubes)</f>
        <v>5.5535561998256058E-2</v>
      </c>
    </row>
    <row r="458" spans="2:13" s="2" customFormat="1" x14ac:dyDescent="0.25">
      <c r="B458" s="2">
        <f t="shared" si="18"/>
        <v>7.05</v>
      </c>
      <c r="C458" s="2">
        <f>C457+pas_calc</f>
        <v>423</v>
      </c>
      <c r="D458" s="2">
        <f t="shared" si="19"/>
        <v>48.632199071799192</v>
      </c>
      <c r="E458" s="2">
        <f t="shared" si="20"/>
        <v>44.361095896275415</v>
      </c>
      <c r="F458" s="2">
        <f>P_sol*E_orientation*T_vitre*S_tubes*abs_tubes</f>
        <v>495.72000000000008</v>
      </c>
      <c r="G458" s="2">
        <f>P_sol*E_orientation*T_vitre*(s_tot-S_tubes)*abs_fond</f>
        <v>184.67999999999995</v>
      </c>
      <c r="H458" s="2">
        <f>(F458*60*pas_calc)</f>
        <v>29743.200000000004</v>
      </c>
      <c r="I458" s="2">
        <f>G458*60*pas_calc</f>
        <v>11080.799999999997</v>
      </c>
      <c r="J458" s="2">
        <f>(E458-t_ext)*((U_vitre*s_tot)+(U_fond*s_tot))*60*pas_calc</f>
        <v>17491.814801663455</v>
      </c>
      <c r="K458" s="2">
        <f>(I458-J458-L458)/mcp_capteur</f>
        <v>3.0943264221980599E-2</v>
      </c>
      <c r="L458" s="2">
        <f>S_tubes*10*(E458-D458)*60*pas_calc</f>
        <v>-6534.7878585513799</v>
      </c>
      <c r="M458" s="2">
        <f>(H458+L458)/(4180*V_tubes)</f>
        <v>5.5445854412241431E-2</v>
      </c>
    </row>
    <row r="459" spans="2:13" s="2" customFormat="1" x14ac:dyDescent="0.25">
      <c r="B459" s="2">
        <f t="shared" si="18"/>
        <v>7.0666666666666664</v>
      </c>
      <c r="C459" s="2">
        <f>C458+pas_calc</f>
        <v>424</v>
      </c>
      <c r="D459" s="2">
        <f t="shared" si="19"/>
        <v>48.687644926211433</v>
      </c>
      <c r="E459" s="2">
        <f t="shared" si="20"/>
        <v>44.392039160497397</v>
      </c>
      <c r="F459" s="2">
        <f>P_sol*E_orientation*T_vitre*S_tubes*abs_tubes</f>
        <v>495.72000000000008</v>
      </c>
      <c r="G459" s="2">
        <f>P_sol*E_orientation*T_vitre*(s_tot-S_tubes)*abs_fond</f>
        <v>184.67999999999995</v>
      </c>
      <c r="H459" s="2">
        <f>(F459*60*pas_calc)</f>
        <v>29743.200000000004</v>
      </c>
      <c r="I459" s="2">
        <f>G459*60*pas_calc</f>
        <v>11080.799999999997</v>
      </c>
      <c r="J459" s="2">
        <f>(E459-t_ext)*((U_vitre*s_tot)+(U_fond*s_tot))*60*pas_calc</f>
        <v>17529.50369748583</v>
      </c>
      <c r="K459" s="2">
        <f>(I459-J459-L459)/mcp_capteur</f>
        <v>3.0893281014160719E-2</v>
      </c>
      <c r="L459" s="2">
        <f>S_tubes*10*(E459-D459)*60*pas_calc</f>
        <v>-6572.2768215424758</v>
      </c>
      <c r="M459" s="2">
        <f>(H459+L459)/(4180*V_tubes)</f>
        <v>5.5356291732494026E-2</v>
      </c>
    </row>
    <row r="460" spans="2:13" s="2" customFormat="1" x14ac:dyDescent="0.25">
      <c r="B460" s="2">
        <f t="shared" si="18"/>
        <v>7.083333333333333</v>
      </c>
      <c r="C460" s="2">
        <f>C459+pas_calc</f>
        <v>425</v>
      </c>
      <c r="D460" s="2">
        <f t="shared" si="19"/>
        <v>48.743001217943927</v>
      </c>
      <c r="E460" s="2">
        <f t="shared" si="20"/>
        <v>44.422932441511556</v>
      </c>
      <c r="F460" s="2">
        <f>P_sol*E_orientation*T_vitre*S_tubes*abs_tubes</f>
        <v>495.72000000000008</v>
      </c>
      <c r="G460" s="2">
        <f>P_sol*E_orientation*T_vitre*(s_tot-S_tubes)*abs_fond</f>
        <v>184.67999999999995</v>
      </c>
      <c r="H460" s="2">
        <f>(F460*60*pas_calc)</f>
        <v>29743.200000000004</v>
      </c>
      <c r="I460" s="2">
        <f>G460*60*pas_calc</f>
        <v>11080.799999999997</v>
      </c>
      <c r="J460" s="2">
        <f>(E460-t_ext)*((U_vitre*s_tot)+(U_fond*s_tot))*60*pas_calc</f>
        <v>17567.131713761075</v>
      </c>
      <c r="K460" s="2">
        <f>(I460-J460-L460)/mcp_capteur</f>
        <v>3.0843378545112956E-2</v>
      </c>
      <c r="L460" s="2">
        <f>S_tubes*10*(E460-D460)*60*pas_calc</f>
        <v>-6609.7052279415293</v>
      </c>
      <c r="M460" s="2">
        <f>(H460+L460)/(4180*V_tubes)</f>
        <v>5.5266873724944175E-2</v>
      </c>
    </row>
    <row r="461" spans="2:13" s="2" customFormat="1" x14ac:dyDescent="0.25">
      <c r="B461" s="2">
        <f t="shared" si="18"/>
        <v>7.1</v>
      </c>
      <c r="C461" s="2">
        <f>C460+pas_calc</f>
        <v>426</v>
      </c>
      <c r="D461" s="2">
        <f t="shared" si="19"/>
        <v>48.798268091668874</v>
      </c>
      <c r="E461" s="2">
        <f t="shared" si="20"/>
        <v>44.45377582005667</v>
      </c>
      <c r="F461" s="2">
        <f>P_sol*E_orientation*T_vitre*S_tubes*abs_tubes</f>
        <v>495.72000000000008</v>
      </c>
      <c r="G461" s="2">
        <f>P_sol*E_orientation*T_vitre*(s_tot-S_tubes)*abs_fond</f>
        <v>184.67999999999995</v>
      </c>
      <c r="H461" s="2">
        <f>(F461*60*pas_calc)</f>
        <v>29743.200000000004</v>
      </c>
      <c r="I461" s="2">
        <f>G461*60*pas_calc</f>
        <v>11080.799999999997</v>
      </c>
      <c r="J461" s="2">
        <f>(E461-t_ext)*((U_vitre*s_tot)+(U_fond*s_tot))*60*pas_calc</f>
        <v>17604.698948829024</v>
      </c>
      <c r="K461" s="2">
        <f>(I461-J461-L461)/mcp_capteur</f>
        <v>3.079355668441144E-2</v>
      </c>
      <c r="L461" s="2">
        <f>S_tubes*10*(E461-D461)*60*pas_calc</f>
        <v>-6647.073175566672</v>
      </c>
      <c r="M461" s="2">
        <f>(H461+L461)/(4180*V_tubes)</f>
        <v>5.5177600155900321E-2</v>
      </c>
    </row>
    <row r="462" spans="2:13" s="2" customFormat="1" x14ac:dyDescent="0.25">
      <c r="B462" s="2">
        <f t="shared" si="18"/>
        <v>7.1166666666666663</v>
      </c>
      <c r="C462" s="2">
        <f>C461+pas_calc</f>
        <v>427</v>
      </c>
      <c r="D462" s="2">
        <f t="shared" si="19"/>
        <v>48.853445691824774</v>
      </c>
      <c r="E462" s="2">
        <f t="shared" si="20"/>
        <v>44.484569376741078</v>
      </c>
      <c r="F462" s="2">
        <f>P_sol*E_orientation*T_vitre*S_tubes*abs_tubes</f>
        <v>495.72000000000008</v>
      </c>
      <c r="G462" s="2">
        <f>P_sol*E_orientation*T_vitre*(s_tot-S_tubes)*abs_fond</f>
        <v>184.67999999999995</v>
      </c>
      <c r="H462" s="2">
        <f>(F462*60*pas_calc)</f>
        <v>29743.200000000004</v>
      </c>
      <c r="I462" s="2">
        <f>G462*60*pas_calc</f>
        <v>11080.799999999997</v>
      </c>
      <c r="J462" s="2">
        <f>(E462-t_ext)*((U_vitre*s_tot)+(U_fond*s_tot))*60*pas_calc</f>
        <v>17642.205500870634</v>
      </c>
      <c r="K462" s="2">
        <f>(I462-J462-L462)/mcp_capteur</f>
        <v>3.0743815301854965E-2</v>
      </c>
      <c r="L462" s="2">
        <f>S_tubes*10*(E462-D462)*60*pas_calc</f>
        <v>-6684.3807620780563</v>
      </c>
      <c r="M462" s="2">
        <f>(H462+L462)/(4180*V_tubes)</f>
        <v>5.5088470792048316E-2</v>
      </c>
    </row>
    <row r="463" spans="2:13" s="2" customFormat="1" x14ac:dyDescent="0.25">
      <c r="B463" s="2">
        <f t="shared" si="18"/>
        <v>7.1333333333333337</v>
      </c>
      <c r="C463" s="2">
        <f>C462+pas_calc</f>
        <v>428</v>
      </c>
      <c r="D463" s="2">
        <f t="shared" si="19"/>
        <v>48.908534162616824</v>
      </c>
      <c r="E463" s="2">
        <f t="shared" si="20"/>
        <v>44.515313192042932</v>
      </c>
      <c r="F463" s="2">
        <f>P_sol*E_orientation*T_vitre*S_tubes*abs_tubes</f>
        <v>495.72000000000008</v>
      </c>
      <c r="G463" s="2">
        <f>P_sol*E_orientation*T_vitre*(s_tot-S_tubes)*abs_fond</f>
        <v>184.67999999999995</v>
      </c>
      <c r="H463" s="2">
        <f>(F463*60*pas_calc)</f>
        <v>29743.200000000004</v>
      </c>
      <c r="I463" s="2">
        <f>G463*60*pas_calc</f>
        <v>11080.799999999997</v>
      </c>
      <c r="J463" s="2">
        <f>(E463-t_ext)*((U_vitre*s_tot)+(U_fond*s_tot))*60*pas_calc</f>
        <v>17679.65146790829</v>
      </c>
      <c r="K463" s="2">
        <f>(I463-J463-L463)/mcp_capteur</f>
        <v>3.0694154267441036E-2</v>
      </c>
      <c r="L463" s="2">
        <f>S_tubes*10*(E463-D463)*60*pas_calc</f>
        <v>-6721.6280849780569</v>
      </c>
      <c r="M463" s="2">
        <f>(H463+L463)/(4180*V_tubes)</f>
        <v>5.4999485400450986E-2</v>
      </c>
    </row>
    <row r="464" spans="2:13" s="2" customFormat="1" x14ac:dyDescent="0.25">
      <c r="B464" s="2">
        <f t="shared" si="18"/>
        <v>7.15</v>
      </c>
      <c r="C464" s="2">
        <f>C463+pas_calc</f>
        <v>429</v>
      </c>
      <c r="D464" s="2">
        <f t="shared" si="19"/>
        <v>48.963533648017275</v>
      </c>
      <c r="E464" s="2">
        <f t="shared" si="20"/>
        <v>44.546007346310375</v>
      </c>
      <c r="F464" s="2">
        <f>P_sol*E_orientation*T_vitre*S_tubes*abs_tubes</f>
        <v>495.72000000000008</v>
      </c>
      <c r="G464" s="2">
        <f>P_sol*E_orientation*T_vitre*(s_tot-S_tubes)*abs_fond</f>
        <v>184.67999999999995</v>
      </c>
      <c r="H464" s="2">
        <f>(F464*60*pas_calc)</f>
        <v>29743.200000000004</v>
      </c>
      <c r="I464" s="2">
        <f>G464*60*pas_calc</f>
        <v>11080.799999999997</v>
      </c>
      <c r="J464" s="2">
        <f>(E464-t_ext)*((U_vitre*s_tot)+(U_fond*s_tot))*60*pas_calc</f>
        <v>17717.036947806038</v>
      </c>
      <c r="K464" s="2">
        <f>(I464-J464-L464)/mcp_capteur</f>
        <v>3.06445734513793E-2</v>
      </c>
      <c r="L464" s="2">
        <f>S_tubes*10*(E464-D464)*60*pas_calc</f>
        <v>-6758.8152416115581</v>
      </c>
      <c r="M464" s="2">
        <f>(H464+L464)/(4180*V_tubes)</f>
        <v>5.4910643748547365E-2</v>
      </c>
    </row>
    <row r="465" spans="2:13" s="2" customFormat="1" x14ac:dyDescent="0.25">
      <c r="B465" s="2">
        <f t="shared" si="18"/>
        <v>7.166666666666667</v>
      </c>
      <c r="C465" s="2">
        <f>C464+pas_calc</f>
        <v>430</v>
      </c>
      <c r="D465" s="2">
        <f t="shared" si="19"/>
        <v>49.018444291765825</v>
      </c>
      <c r="E465" s="2">
        <f t="shared" si="20"/>
        <v>44.576651919761751</v>
      </c>
      <c r="F465" s="2">
        <f>P_sol*E_orientation*T_vitre*S_tubes*abs_tubes</f>
        <v>495.72000000000008</v>
      </c>
      <c r="G465" s="2">
        <f>P_sol*E_orientation*T_vitre*(s_tot-S_tubes)*abs_fond</f>
        <v>184.67999999999995</v>
      </c>
      <c r="H465" s="2">
        <f>(F465*60*pas_calc)</f>
        <v>29743.200000000004</v>
      </c>
      <c r="I465" s="2">
        <f>G465*60*pas_calc</f>
        <v>11080.799999999997</v>
      </c>
      <c r="J465" s="2">
        <f>(E465-t_ext)*((U_vitre*s_tot)+(U_fond*s_tot))*60*pas_calc</f>
        <v>17754.362038269814</v>
      </c>
      <c r="K465" s="2">
        <f>(I465-J465-L465)/mcp_capteur</f>
        <v>3.0595072724104284E-2</v>
      </c>
      <c r="L465" s="2">
        <f>S_tubes*10*(E465-D465)*60*pas_calc</f>
        <v>-6795.9423291662333</v>
      </c>
      <c r="M465" s="2">
        <f>(H465+L465)/(4180*V_tubes)</f>
        <v>5.48219456041521E-2</v>
      </c>
    </row>
    <row r="466" spans="2:13" s="2" customFormat="1" x14ac:dyDescent="0.25">
      <c r="B466" s="2">
        <f t="shared" si="18"/>
        <v>7.1833333333333336</v>
      </c>
      <c r="C466" s="2">
        <f>C465+pas_calc</f>
        <v>431</v>
      </c>
      <c r="D466" s="2">
        <f t="shared" si="19"/>
        <v>49.073266237369978</v>
      </c>
      <c r="E466" s="2">
        <f t="shared" si="20"/>
        <v>44.607246992485855</v>
      </c>
      <c r="F466" s="2">
        <f>P_sol*E_orientation*T_vitre*S_tubes*abs_tubes</f>
        <v>495.72000000000008</v>
      </c>
      <c r="G466" s="2">
        <f>P_sol*E_orientation*T_vitre*(s_tot-S_tubes)*abs_fond</f>
        <v>184.67999999999995</v>
      </c>
      <c r="H466" s="2">
        <f>(F466*60*pas_calc)</f>
        <v>29743.200000000004</v>
      </c>
      <c r="I466" s="2">
        <f>G466*60*pas_calc</f>
        <v>11080.799999999997</v>
      </c>
      <c r="J466" s="2">
        <f>(E466-t_ext)*((U_vitre*s_tot)+(U_fond*s_tot))*60*pas_calc</f>
        <v>17791.626836847772</v>
      </c>
      <c r="K466" s="2">
        <f>(I466-J466-L466)/mcp_capteur</f>
        <v>3.054565195623354E-2</v>
      </c>
      <c r="L466" s="2">
        <f>S_tubes*10*(E466-D466)*60*pas_calc</f>
        <v>-6833.0094446727089</v>
      </c>
      <c r="M466" s="2">
        <f>(H466+L466)/(4180*V_tubes)</f>
        <v>5.4733390735455016E-2</v>
      </c>
    </row>
    <row r="467" spans="2:13" s="2" customFormat="1" x14ac:dyDescent="0.25">
      <c r="B467" s="2">
        <f t="shared" si="18"/>
        <v>7.2</v>
      </c>
      <c r="C467" s="2">
        <f>C466+pas_calc</f>
        <v>432</v>
      </c>
      <c r="D467" s="2">
        <f t="shared" si="19"/>
        <v>49.127999628105435</v>
      </c>
      <c r="E467" s="2">
        <f t="shared" si="20"/>
        <v>44.637792644442086</v>
      </c>
      <c r="F467" s="2">
        <f>P_sol*E_orientation*T_vitre*S_tubes*abs_tubes</f>
        <v>495.72000000000008</v>
      </c>
      <c r="G467" s="2">
        <f>P_sol*E_orientation*T_vitre*(s_tot-S_tubes)*abs_fond</f>
        <v>184.67999999999995</v>
      </c>
      <c r="H467" s="2">
        <f>(F467*60*pas_calc)</f>
        <v>29743.200000000004</v>
      </c>
      <c r="I467" s="2">
        <f>G467*60*pas_calc</f>
        <v>11080.799999999997</v>
      </c>
      <c r="J467" s="2">
        <f>(E467-t_ext)*((U_vitre*s_tot)+(U_fond*s_tot))*60*pas_calc</f>
        <v>17828.831440930462</v>
      </c>
      <c r="K467" s="2">
        <f>(I467-J467-L467)/mcp_capteur</f>
        <v>3.0496311018614962E-2</v>
      </c>
      <c r="L467" s="2">
        <f>S_tubes*10*(E467-D467)*60*pas_calc</f>
        <v>-6870.0166850049245</v>
      </c>
      <c r="M467" s="2">
        <f>(H467+L467)/(4180*V_tubes)</f>
        <v>5.4644978911020277E-2</v>
      </c>
    </row>
    <row r="468" spans="2:13" s="2" customFormat="1" x14ac:dyDescent="0.25">
      <c r="B468" s="2">
        <f t="shared" si="18"/>
        <v>7.2166666666666668</v>
      </c>
      <c r="C468" s="2">
        <f>C467+pas_calc</f>
        <v>433</v>
      </c>
      <c r="D468" s="2">
        <f t="shared" si="19"/>
        <v>49.182644607016456</v>
      </c>
      <c r="E468" s="2">
        <f t="shared" si="20"/>
        <v>44.668288955460703</v>
      </c>
      <c r="F468" s="2">
        <f>P_sol*E_orientation*T_vitre*S_tubes*abs_tubes</f>
        <v>495.72000000000008</v>
      </c>
      <c r="G468" s="2">
        <f>P_sol*E_orientation*T_vitre*(s_tot-S_tubes)*abs_fond</f>
        <v>184.67999999999995</v>
      </c>
      <c r="H468" s="2">
        <f>(F468*60*pas_calc)</f>
        <v>29743.200000000004</v>
      </c>
      <c r="I468" s="2">
        <f>G468*60*pas_calc</f>
        <v>11080.799999999997</v>
      </c>
      <c r="J468" s="2">
        <f>(E468-t_ext)*((U_vitre*s_tot)+(U_fond*s_tot))*60*pas_calc</f>
        <v>17865.975947751136</v>
      </c>
      <c r="K468" s="2">
        <f>(I468-J468-L468)/mcp_capteur</f>
        <v>3.0447049782291288E-2</v>
      </c>
      <c r="L468" s="2">
        <f>S_tubes*10*(E468-D468)*60*pas_calc</f>
        <v>-6906.9641468803038</v>
      </c>
      <c r="M468" s="2">
        <f>(H468+L468)/(4180*V_tubes)</f>
        <v>5.4556709899785963E-2</v>
      </c>
    </row>
    <row r="469" spans="2:13" s="2" customFormat="1" x14ac:dyDescent="0.25">
      <c r="B469" s="2">
        <f t="shared" si="18"/>
        <v>7.2333333333333334</v>
      </c>
      <c r="C469" s="2">
        <f>C468+pas_calc</f>
        <v>434</v>
      </c>
      <c r="D469" s="2">
        <f t="shared" si="19"/>
        <v>49.237201316916241</v>
      </c>
      <c r="E469" s="2">
        <f t="shared" si="20"/>
        <v>44.698736005242992</v>
      </c>
      <c r="F469" s="2">
        <f>P_sol*E_orientation*T_vitre*S_tubes*abs_tubes</f>
        <v>495.72000000000008</v>
      </c>
      <c r="G469" s="2">
        <f>P_sol*E_orientation*T_vitre*(s_tot-S_tubes)*abs_fond</f>
        <v>184.67999999999995</v>
      </c>
      <c r="H469" s="2">
        <f>(F469*60*pas_calc)</f>
        <v>29743.200000000004</v>
      </c>
      <c r="I469" s="2">
        <f>G469*60*pas_calc</f>
        <v>11080.799999999997</v>
      </c>
      <c r="J469" s="2">
        <f>(E469-t_ext)*((U_vitre*s_tot)+(U_fond*s_tot))*60*pas_calc</f>
        <v>17903.060454385963</v>
      </c>
      <c r="K469" s="2">
        <f>(I469-J469-L469)/mcp_capteur</f>
        <v>3.0397868118526957E-2</v>
      </c>
      <c r="L469" s="2">
        <f>S_tubes*10*(E469-D469)*60*pas_calc</f>
        <v>-6943.851926860073</v>
      </c>
      <c r="M469" s="2">
        <f>(H469+L469)/(4180*V_tubes)</f>
        <v>5.4468583471063321E-2</v>
      </c>
    </row>
    <row r="470" spans="2:13" s="2" customFormat="1" x14ac:dyDescent="0.25">
      <c r="B470" s="2">
        <f t="shared" si="18"/>
        <v>7.25</v>
      </c>
      <c r="C470" s="2">
        <f>C469+pas_calc</f>
        <v>435</v>
      </c>
      <c r="D470" s="2">
        <f t="shared" si="19"/>
        <v>49.291669900387305</v>
      </c>
      <c r="E470" s="2">
        <f t="shared" si="20"/>
        <v>44.729133873361519</v>
      </c>
      <c r="F470" s="2">
        <f>P_sol*E_orientation*T_vitre*S_tubes*abs_tubes</f>
        <v>495.72000000000008</v>
      </c>
      <c r="G470" s="2">
        <f>P_sol*E_orientation*T_vitre*(s_tot-S_tubes)*abs_fond</f>
        <v>184.67999999999995</v>
      </c>
      <c r="H470" s="2">
        <f>(F470*60*pas_calc)</f>
        <v>29743.200000000004</v>
      </c>
      <c r="I470" s="2">
        <f>G470*60*pas_calc</f>
        <v>11080.799999999997</v>
      </c>
      <c r="J470" s="2">
        <f>(E470-t_ext)*((U_vitre*s_tot)+(U_fond*s_tot))*60*pas_calc</f>
        <v>17940.085057754332</v>
      </c>
      <c r="K470" s="2">
        <f>(I470-J470-L470)/mcp_capteur</f>
        <v>3.0348765898779901E-2</v>
      </c>
      <c r="L470" s="2">
        <f>S_tubes*10*(E470-D470)*60*pas_calc</f>
        <v>-6980.6801213494537</v>
      </c>
      <c r="M470" s="2">
        <f>(H470+L470)/(4180*V_tubes)</f>
        <v>5.4380599394536294E-2</v>
      </c>
    </row>
    <row r="471" spans="2:13" s="2" customFormat="1" x14ac:dyDescent="0.25">
      <c r="B471" s="2">
        <f t="shared" si="18"/>
        <v>7.2666666666666666</v>
      </c>
      <c r="C471" s="2">
        <f>C470+pas_calc</f>
        <v>436</v>
      </c>
      <c r="D471" s="2">
        <f t="shared" si="19"/>
        <v>49.346050499781839</v>
      </c>
      <c r="E471" s="2">
        <f t="shared" si="20"/>
        <v>44.759482639260298</v>
      </c>
      <c r="F471" s="2">
        <f>P_sol*E_orientation*T_vitre*S_tubes*abs_tubes</f>
        <v>495.72000000000008</v>
      </c>
      <c r="G471" s="2">
        <f>P_sol*E_orientation*T_vitre*(s_tot-S_tubes)*abs_fond</f>
        <v>184.67999999999995</v>
      </c>
      <c r="H471" s="2">
        <f>(F471*60*pas_calc)</f>
        <v>29743.200000000004</v>
      </c>
      <c r="I471" s="2">
        <f>G471*60*pas_calc</f>
        <v>11080.799999999997</v>
      </c>
      <c r="J471" s="2">
        <f>(E471-t_ext)*((U_vitre*s_tot)+(U_fond*s_tot))*60*pas_calc</f>
        <v>17977.049854619043</v>
      </c>
      <c r="K471" s="2">
        <f>(I471-J471-L471)/mcp_capteur</f>
        <v>3.0299742994728148E-2</v>
      </c>
      <c r="L471" s="2">
        <f>S_tubes*10*(E471-D471)*60*pas_calc</f>
        <v>-7017.448826597958</v>
      </c>
      <c r="M471" s="2">
        <f>(H471+L471)/(4180*V_tubes)</f>
        <v>5.4292757440260825E-2</v>
      </c>
    </row>
    <row r="472" spans="2:13" s="2" customFormat="1" x14ac:dyDescent="0.25">
      <c r="B472" s="2">
        <f t="shared" si="18"/>
        <v>7.2833333333333332</v>
      </c>
      <c r="C472" s="2">
        <f>C471+pas_calc</f>
        <v>437</v>
      </c>
      <c r="D472" s="2">
        <f t="shared" si="19"/>
        <v>49.400343257222097</v>
      </c>
      <c r="E472" s="2">
        <f t="shared" si="20"/>
        <v>44.789782382255027</v>
      </c>
      <c r="F472" s="2">
        <f>P_sol*E_orientation*T_vitre*S_tubes*abs_tubes</f>
        <v>495.72000000000008</v>
      </c>
      <c r="G472" s="2">
        <f>P_sol*E_orientation*T_vitre*(s_tot-S_tubes)*abs_fond</f>
        <v>184.67999999999995</v>
      </c>
      <c r="H472" s="2">
        <f>(F472*60*pas_calc)</f>
        <v>29743.200000000004</v>
      </c>
      <c r="I472" s="2">
        <f>G472*60*pas_calc</f>
        <v>11080.799999999997</v>
      </c>
      <c r="J472" s="2">
        <f>(E472-t_ext)*((U_vitre*s_tot)+(U_fond*s_tot))*60*pas_calc</f>
        <v>18013.954941586624</v>
      </c>
      <c r="K472" s="2">
        <f>(I472-J472-L472)/mcp_capteur</f>
        <v>3.0250799278248225E-2</v>
      </c>
      <c r="L472" s="2">
        <f>S_tubes*10*(E472-D472)*60*pas_calc</f>
        <v>-7054.1581386996195</v>
      </c>
      <c r="M472" s="2">
        <f>(H472+L472)/(4180*V_tubes)</f>
        <v>5.4205057378664323E-2</v>
      </c>
    </row>
    <row r="473" spans="2:13" s="2" customFormat="1" x14ac:dyDescent="0.25">
      <c r="B473" s="2">
        <f t="shared" si="18"/>
        <v>7.3</v>
      </c>
      <c r="C473" s="2">
        <f>C472+pas_calc</f>
        <v>438</v>
      </c>
      <c r="D473" s="2">
        <f t="shared" si="19"/>
        <v>49.454548314600764</v>
      </c>
      <c r="E473" s="2">
        <f t="shared" si="20"/>
        <v>44.820033181533276</v>
      </c>
      <c r="F473" s="2">
        <f>P_sol*E_orientation*T_vitre*S_tubes*abs_tubes</f>
        <v>495.72000000000008</v>
      </c>
      <c r="G473" s="2">
        <f>P_sol*E_orientation*T_vitre*(s_tot-S_tubes)*abs_fond</f>
        <v>184.67999999999995</v>
      </c>
      <c r="H473" s="2">
        <f>(F473*60*pas_calc)</f>
        <v>29743.200000000004</v>
      </c>
      <c r="I473" s="2">
        <f>G473*60*pas_calc</f>
        <v>11080.799999999997</v>
      </c>
      <c r="J473" s="2">
        <f>(E473-t_ext)*((U_vitre*s_tot)+(U_fond*s_tot))*60*pas_calc</f>
        <v>18050.800415107533</v>
      </c>
      <c r="K473" s="2">
        <f>(I473-J473-L473)/mcp_capteur</f>
        <v>3.0201934621430608E-2</v>
      </c>
      <c r="L473" s="2">
        <f>S_tubes*10*(E473-D473)*60*pas_calc</f>
        <v>-7090.8081535932579</v>
      </c>
      <c r="M473" s="2">
        <f>(H473+L473)/(4180*V_tubes)</f>
        <v>5.4117498980544965E-2</v>
      </c>
    </row>
    <row r="474" spans="2:13" s="2" customFormat="1" x14ac:dyDescent="0.25">
      <c r="B474" s="2">
        <f t="shared" si="18"/>
        <v>7.3166666666666664</v>
      </c>
      <c r="C474" s="2">
        <f>C473+pas_calc</f>
        <v>439</v>
      </c>
      <c r="D474" s="2">
        <f t="shared" si="19"/>
        <v>49.50866581358131</v>
      </c>
      <c r="E474" s="2">
        <f t="shared" si="20"/>
        <v>44.850235116154707</v>
      </c>
      <c r="F474" s="2">
        <f>P_sol*E_orientation*T_vitre*S_tubes*abs_tubes</f>
        <v>495.72000000000008</v>
      </c>
      <c r="G474" s="2">
        <f>P_sol*E_orientation*T_vitre*(s_tot-S_tubes)*abs_fond</f>
        <v>184.67999999999995</v>
      </c>
      <c r="H474" s="2">
        <f>(F474*60*pas_calc)</f>
        <v>29743.200000000004</v>
      </c>
      <c r="I474" s="2">
        <f>G474*60*pas_calc</f>
        <v>11080.799999999997</v>
      </c>
      <c r="J474" s="2">
        <f>(E474-t_ext)*((U_vitre*s_tot)+(U_fond*s_tot))*60*pas_calc</f>
        <v>18087.586371476435</v>
      </c>
      <c r="K474" s="2">
        <f>(I474-J474-L474)/mcp_capteur</f>
        <v>3.0153148896566336E-2</v>
      </c>
      <c r="L474" s="2">
        <f>S_tubes*10*(E474-D474)*60*pas_calc</f>
        <v>-7127.3989670627025</v>
      </c>
      <c r="M474" s="2">
        <f>(H474+L474)/(4180*V_tubes)</f>
        <v>5.4030082017071233E-2</v>
      </c>
    </row>
    <row r="475" spans="2:13" s="2" customFormat="1" x14ac:dyDescent="0.25">
      <c r="B475" s="2">
        <f t="shared" si="18"/>
        <v>7.333333333333333</v>
      </c>
      <c r="C475" s="2">
        <f>C474+pas_calc</f>
        <v>440</v>
      </c>
      <c r="D475" s="2">
        <f t="shared" si="19"/>
        <v>49.562695895598381</v>
      </c>
      <c r="E475" s="2">
        <f t="shared" si="20"/>
        <v>44.880388265051273</v>
      </c>
      <c r="F475" s="2">
        <f>P_sol*E_orientation*T_vitre*S_tubes*abs_tubes</f>
        <v>495.72000000000008</v>
      </c>
      <c r="G475" s="2">
        <f>P_sol*E_orientation*T_vitre*(s_tot-S_tubes)*abs_fond</f>
        <v>184.67999999999995</v>
      </c>
      <c r="H475" s="2">
        <f>(F475*60*pas_calc)</f>
        <v>29743.200000000004</v>
      </c>
      <c r="I475" s="2">
        <f>G475*60*pas_calc</f>
        <v>11080.799999999997</v>
      </c>
      <c r="J475" s="2">
        <f>(E475-t_ext)*((U_vitre*s_tot)+(U_fond*s_tot))*60*pas_calc</f>
        <v>18124.312906832452</v>
      </c>
      <c r="K475" s="2">
        <f>(I475-J475-L475)/mcp_capteur</f>
        <v>3.0104441976155159E-2</v>
      </c>
      <c r="L475" s="2">
        <f>S_tubes*10*(E475-D475)*60*pas_calc</f>
        <v>-7163.9306747370756</v>
      </c>
      <c r="M475" s="2">
        <f>(H475+L475)/(4180*V_tubes)</f>
        <v>5.3942806259781206E-2</v>
      </c>
    </row>
    <row r="476" spans="2:13" s="2" customFormat="1" x14ac:dyDescent="0.25">
      <c r="B476" s="2">
        <f t="shared" si="18"/>
        <v>7.35</v>
      </c>
      <c r="C476" s="2">
        <f>C475+pas_calc</f>
        <v>441</v>
      </c>
      <c r="D476" s="2">
        <f t="shared" si="19"/>
        <v>49.616638701858164</v>
      </c>
      <c r="E476" s="2">
        <f t="shared" si="20"/>
        <v>44.91049270702743</v>
      </c>
      <c r="F476" s="2">
        <f>P_sol*E_orientation*T_vitre*S_tubes*abs_tubes</f>
        <v>495.72000000000008</v>
      </c>
      <c r="G476" s="2">
        <f>P_sol*E_orientation*T_vitre*(s_tot-S_tubes)*abs_fond</f>
        <v>184.67999999999995</v>
      </c>
      <c r="H476" s="2">
        <f>(F476*60*pas_calc)</f>
        <v>29743.200000000004</v>
      </c>
      <c r="I476" s="2">
        <f>G476*60*pas_calc</f>
        <v>11080.799999999997</v>
      </c>
      <c r="J476" s="2">
        <f>(E476-t_ext)*((U_vitre*s_tot)+(U_fond*s_tot))*60*pas_calc</f>
        <v>18160.980117159412</v>
      </c>
      <c r="K476" s="2">
        <f>(I476-J476-L476)/mcp_capteur</f>
        <v>3.0055813732902607E-2</v>
      </c>
      <c r="L476" s="2">
        <f>S_tubes*10*(E476-D476)*60*pas_calc</f>
        <v>-7200.4033720910247</v>
      </c>
      <c r="M476" s="2">
        <f>(H476+L476)/(4180*V_tubes)</f>
        <v>5.3855671480582026E-2</v>
      </c>
    </row>
    <row r="477" spans="2:13" s="2" customFormat="1" x14ac:dyDescent="0.25">
      <c r="B477" s="2">
        <f t="shared" si="18"/>
        <v>7.3666666666666663</v>
      </c>
      <c r="C477" s="2">
        <f>C476+pas_calc</f>
        <v>442</v>
      </c>
      <c r="D477" s="2">
        <f t="shared" si="19"/>
        <v>49.670494373338748</v>
      </c>
      <c r="E477" s="2">
        <f t="shared" si="20"/>
        <v>44.940548520760331</v>
      </c>
      <c r="F477" s="2">
        <f>P_sol*E_orientation*T_vitre*S_tubes*abs_tubes</f>
        <v>495.72000000000008</v>
      </c>
      <c r="G477" s="2">
        <f>P_sol*E_orientation*T_vitre*(s_tot-S_tubes)*abs_fond</f>
        <v>184.67999999999995</v>
      </c>
      <c r="H477" s="2">
        <f>(F477*60*pas_calc)</f>
        <v>29743.200000000004</v>
      </c>
      <c r="I477" s="2">
        <f>G477*60*pas_calc</f>
        <v>11080.799999999997</v>
      </c>
      <c r="J477" s="2">
        <f>(E477-t_ext)*((U_vitre*s_tot)+(U_fond*s_tot))*60*pas_calc</f>
        <v>18197.588098286084</v>
      </c>
      <c r="K477" s="2">
        <f>(I477-J477-L477)/mcp_capteur</f>
        <v>3.0007264039723397E-2</v>
      </c>
      <c r="L477" s="2">
        <f>S_tubes*10*(E477-D477)*60*pas_calc</f>
        <v>-7236.8171544449797</v>
      </c>
      <c r="M477" s="2">
        <f>(H477+L477)/(4180*V_tubes)</f>
        <v>5.3768677451749236E-2</v>
      </c>
    </row>
    <row r="478" spans="2:13" s="2" customFormat="1" x14ac:dyDescent="0.25">
      <c r="B478" s="2">
        <f t="shared" si="18"/>
        <v>7.3833333333333337</v>
      </c>
      <c r="C478" s="2">
        <f>C477+pas_calc</f>
        <v>443</v>
      </c>
      <c r="D478" s="2">
        <f t="shared" si="19"/>
        <v>49.724263050790498</v>
      </c>
      <c r="E478" s="2">
        <f t="shared" si="20"/>
        <v>44.970555784800055</v>
      </c>
      <c r="F478" s="2">
        <f>P_sol*E_orientation*T_vitre*S_tubes*abs_tubes</f>
        <v>495.72000000000008</v>
      </c>
      <c r="G478" s="2">
        <f>P_sol*E_orientation*T_vitre*(s_tot-S_tubes)*abs_fond</f>
        <v>184.67999999999995</v>
      </c>
      <c r="H478" s="2">
        <f>(F478*60*pas_calc)</f>
        <v>29743.200000000004</v>
      </c>
      <c r="I478" s="2">
        <f>G478*60*pas_calc</f>
        <v>11080.799999999997</v>
      </c>
      <c r="J478" s="2">
        <f>(E478-t_ext)*((U_vitre*s_tot)+(U_fond*s_tot))*60*pas_calc</f>
        <v>18234.136945886465</v>
      </c>
      <c r="K478" s="2">
        <f>(I478-J478-L478)/mcp_capteur</f>
        <v>2.9958792769727551E-2</v>
      </c>
      <c r="L478" s="2">
        <f>S_tubes*10*(E478-D478)*60*pas_calc</f>
        <v>-7273.1721169653774</v>
      </c>
      <c r="M478" s="2">
        <f>(H478+L478)/(4180*V_tubes)</f>
        <v>5.3681823945926299E-2</v>
      </c>
    </row>
    <row r="479" spans="2:13" s="2" customFormat="1" x14ac:dyDescent="0.25">
      <c r="B479" s="2">
        <f t="shared" si="18"/>
        <v>7.4</v>
      </c>
      <c r="C479" s="2">
        <f>C478+pas_calc</f>
        <v>444</v>
      </c>
      <c r="D479" s="2">
        <f t="shared" si="19"/>
        <v>49.777944874736427</v>
      </c>
      <c r="E479" s="2">
        <f t="shared" si="20"/>
        <v>45.000514577569781</v>
      </c>
      <c r="F479" s="2">
        <f>P_sol*E_orientation*T_vitre*S_tubes*abs_tubes</f>
        <v>495.72000000000008</v>
      </c>
      <c r="G479" s="2">
        <f>P_sol*E_orientation*T_vitre*(s_tot-S_tubes)*abs_fond</f>
        <v>184.67999999999995</v>
      </c>
      <c r="H479" s="2">
        <f>(F479*60*pas_calc)</f>
        <v>29743.200000000004</v>
      </c>
      <c r="I479" s="2">
        <f>G479*60*pas_calc</f>
        <v>11080.799999999997</v>
      </c>
      <c r="J479" s="2">
        <f>(E479-t_ext)*((U_vitre*s_tot)+(U_fond*s_tot))*60*pas_calc</f>
        <v>18270.626755479992</v>
      </c>
      <c r="K479" s="2">
        <f>(I479-J479-L479)/mcp_capteur</f>
        <v>2.991039979624361E-2</v>
      </c>
      <c r="L479" s="2">
        <f>S_tubes*10*(E479-D479)*60*pas_calc</f>
        <v>-7309.4683546649694</v>
      </c>
      <c r="M479" s="2">
        <f>(H479+L479)/(4180*V_tubes)</f>
        <v>5.3595110736123823E-2</v>
      </c>
    </row>
    <row r="480" spans="2:13" s="2" customFormat="1" x14ac:dyDescent="0.25">
      <c r="B480" s="2">
        <f t="shared" si="18"/>
        <v>7.416666666666667</v>
      </c>
      <c r="C480" s="2">
        <f>C479+pas_calc</f>
        <v>445</v>
      </c>
      <c r="D480" s="2">
        <f t="shared" si="19"/>
        <v>49.831539985472553</v>
      </c>
      <c r="E480" s="2">
        <f t="shared" si="20"/>
        <v>45.030424977366025</v>
      </c>
      <c r="F480" s="2">
        <f>P_sol*E_orientation*T_vitre*S_tubes*abs_tubes</f>
        <v>495.72000000000008</v>
      </c>
      <c r="G480" s="2">
        <f>P_sol*E_orientation*T_vitre*(s_tot-S_tubes)*abs_fond</f>
        <v>184.67999999999995</v>
      </c>
      <c r="H480" s="2">
        <f>(F480*60*pas_calc)</f>
        <v>29743.200000000004</v>
      </c>
      <c r="I480" s="2">
        <f>G480*60*pas_calc</f>
        <v>11080.799999999997</v>
      </c>
      <c r="J480" s="2">
        <f>(E480-t_ext)*((U_vitre*s_tot)+(U_fond*s_tot))*60*pas_calc</f>
        <v>18307.057622431817</v>
      </c>
      <c r="K480" s="2">
        <f>(I480-J480-L480)/mcp_capteur</f>
        <v>2.9862084992792234E-2</v>
      </c>
      <c r="L480" s="2">
        <f>S_tubes*10*(E480-D480)*60*pas_calc</f>
        <v>-7345.7059624029889</v>
      </c>
      <c r="M480" s="2">
        <f>(H480+L480)/(4180*V_tubes)</f>
        <v>5.3508537595719191E-2</v>
      </c>
    </row>
    <row r="481" spans="2:13" s="2" customFormat="1" x14ac:dyDescent="0.25">
      <c r="B481" s="2">
        <f t="shared" si="18"/>
        <v>7.4333333333333336</v>
      </c>
      <c r="C481" s="2">
        <f>C480+pas_calc</f>
        <v>446</v>
      </c>
      <c r="D481" s="2">
        <f t="shared" si="19"/>
        <v>49.885048523068271</v>
      </c>
      <c r="E481" s="2">
        <f t="shared" si="20"/>
        <v>45.060287062358817</v>
      </c>
      <c r="F481" s="2">
        <f>P_sol*E_orientation*T_vitre*S_tubes*abs_tubes</f>
        <v>495.72000000000008</v>
      </c>
      <c r="G481" s="2">
        <f>P_sol*E_orientation*T_vitre*(s_tot-S_tubes)*abs_fond</f>
        <v>184.67999999999995</v>
      </c>
      <c r="H481" s="2">
        <f>(F481*60*pas_calc)</f>
        <v>29743.200000000004</v>
      </c>
      <c r="I481" s="2">
        <f>G481*60*pas_calc</f>
        <v>11080.799999999997</v>
      </c>
      <c r="J481" s="2">
        <f>(E481-t_ext)*((U_vitre*s_tot)+(U_fond*s_tot))*60*pas_calc</f>
        <v>18343.42964195304</v>
      </c>
      <c r="K481" s="2">
        <f>(I481-J481-L481)/mcp_capteur</f>
        <v>2.9813848233105546E-2</v>
      </c>
      <c r="L481" s="2">
        <f>S_tubes*10*(E481-D481)*60*pas_calc</f>
        <v>-7381.8850348854648</v>
      </c>
      <c r="M481" s="2">
        <f>(H481+L481)/(4180*V_tubes)</f>
        <v>5.3422104298455793E-2</v>
      </c>
    </row>
    <row r="482" spans="2:13" s="2" customFormat="1" x14ac:dyDescent="0.25">
      <c r="B482" s="2">
        <f t="shared" si="18"/>
        <v>7.45</v>
      </c>
      <c r="C482" s="2">
        <f>C481+pas_calc</f>
        <v>447</v>
      </c>
      <c r="D482" s="2">
        <f t="shared" si="19"/>
        <v>49.938470627366726</v>
      </c>
      <c r="E482" s="2">
        <f t="shared" si="20"/>
        <v>45.090100910591921</v>
      </c>
      <c r="F482" s="2">
        <f>P_sol*E_orientation*T_vitre*S_tubes*abs_tubes</f>
        <v>495.72000000000008</v>
      </c>
      <c r="G482" s="2">
        <f>P_sol*E_orientation*T_vitre*(s_tot-S_tubes)*abs_fond</f>
        <v>184.67999999999995</v>
      </c>
      <c r="H482" s="2">
        <f>(F482*60*pas_calc)</f>
        <v>29743.200000000004</v>
      </c>
      <c r="I482" s="2">
        <f>G482*60*pas_calc</f>
        <v>11080.799999999997</v>
      </c>
      <c r="J482" s="2">
        <f>(E482-t_ext)*((U_vitre*s_tot)+(U_fond*s_tot))*60*pas_calc</f>
        <v>18379.742909100962</v>
      </c>
      <c r="K482" s="2">
        <f>(I482-J482-L482)/mcp_capteur</f>
        <v>2.9765689391121897E-2</v>
      </c>
      <c r="L482" s="2">
        <f>S_tubes*10*(E482-D482)*60*pas_calc</f>
        <v>-7418.0056666654518</v>
      </c>
      <c r="M482" s="2">
        <f>(H482+L482)/(4180*V_tubes)</f>
        <v>5.3335810618442475E-2</v>
      </c>
    </row>
    <row r="483" spans="2:13" s="2" customFormat="1" x14ac:dyDescent="0.25">
      <c r="B483" s="2">
        <f t="shared" si="18"/>
        <v>7.4666666666666668</v>
      </c>
      <c r="C483" s="2">
        <f>C482+pas_calc</f>
        <v>448</v>
      </c>
      <c r="D483" s="2">
        <f t="shared" si="19"/>
        <v>49.991806437985169</v>
      </c>
      <c r="E483" s="2">
        <f t="shared" si="20"/>
        <v>45.119866599983041</v>
      </c>
      <c r="F483" s="2">
        <f>P_sol*E_orientation*T_vitre*S_tubes*abs_tubes</f>
        <v>495.72000000000008</v>
      </c>
      <c r="G483" s="2">
        <f>P_sol*E_orientation*T_vitre*(s_tot-S_tubes)*abs_fond</f>
        <v>184.67999999999995</v>
      </c>
      <c r="H483" s="2">
        <f>(F483*60*pas_calc)</f>
        <v>29743.200000000004</v>
      </c>
      <c r="I483" s="2">
        <f>G483*60*pas_calc</f>
        <v>11080.799999999997</v>
      </c>
      <c r="J483" s="2">
        <f>(E483-t_ext)*((U_vitre*s_tot)+(U_fond*s_tot))*60*pas_calc</f>
        <v>18415.997518779342</v>
      </c>
      <c r="K483" s="2">
        <f>(I483-J483-L483)/mcp_capteur</f>
        <v>2.9717608340977676E-2</v>
      </c>
      <c r="L483" s="2">
        <f>S_tubes*10*(E483-D483)*60*pas_calc</f>
        <v>-7454.0679521432558</v>
      </c>
      <c r="M483" s="2">
        <f>(H483+L483)/(4180*V_tubes)</f>
        <v>5.3249656330153022E-2</v>
      </c>
    </row>
    <row r="484" spans="2:13" s="2" customFormat="1" x14ac:dyDescent="0.25">
      <c r="B484" s="2">
        <f t="shared" ref="B484:B547" si="21">C484/60</f>
        <v>7.4833333333333334</v>
      </c>
      <c r="C484" s="2">
        <f>C483+pas_calc</f>
        <v>449</v>
      </c>
      <c r="D484" s="2">
        <f t="shared" si="19"/>
        <v>50.045056094315321</v>
      </c>
      <c r="E484" s="2">
        <f t="shared" si="20"/>
        <v>45.149584208324022</v>
      </c>
      <c r="F484" s="2">
        <f>P_sol*E_orientation*T_vitre*S_tubes*abs_tubes</f>
        <v>495.72000000000008</v>
      </c>
      <c r="G484" s="2">
        <f>P_sol*E_orientation*T_vitre*(s_tot-S_tubes)*abs_fond</f>
        <v>184.67999999999995</v>
      </c>
      <c r="H484" s="2">
        <f>(F484*60*pas_calc)</f>
        <v>29743.200000000004</v>
      </c>
      <c r="I484" s="2">
        <f>G484*60*pas_calc</f>
        <v>11080.799999999997</v>
      </c>
      <c r="J484" s="2">
        <f>(E484-t_ext)*((U_vitre*s_tot)+(U_fond*s_tot))*60*pas_calc</f>
        <v>18452.19356573866</v>
      </c>
      <c r="K484" s="2">
        <f>(I484-J484-L484)/mcp_capteur</f>
        <v>2.9669604957006185E-2</v>
      </c>
      <c r="L484" s="2">
        <f>S_tubes*10*(E484-D484)*60*pas_calc</f>
        <v>-7490.0719855666875</v>
      </c>
      <c r="M484" s="2">
        <f>(H484+L484)/(4180*V_tubes)</f>
        <v>5.3163641208425504E-2</v>
      </c>
    </row>
    <row r="485" spans="2:13" s="2" customFormat="1" x14ac:dyDescent="0.25">
      <c r="B485" s="2">
        <f t="shared" si="21"/>
        <v>7.5</v>
      </c>
      <c r="C485" s="2">
        <f>C484+pas_calc</f>
        <v>450</v>
      </c>
      <c r="D485" s="2">
        <f t="shared" ref="D485:D548" si="22">D484+M484</f>
        <v>50.098219735523749</v>
      </c>
      <c r="E485" s="2">
        <f t="shared" ref="E485:E548" si="23">E484+K484</f>
        <v>45.179253813281029</v>
      </c>
      <c r="F485" s="2">
        <f>P_sol*E_orientation*T_vitre*S_tubes*abs_tubes</f>
        <v>495.72000000000008</v>
      </c>
      <c r="G485" s="2">
        <f>P_sol*E_orientation*T_vitre*(s_tot-S_tubes)*abs_fond</f>
        <v>184.67999999999995</v>
      </c>
      <c r="H485" s="2">
        <f>(F485*60*pas_calc)</f>
        <v>29743.200000000004</v>
      </c>
      <c r="I485" s="2">
        <f>G485*60*pas_calc</f>
        <v>11080.799999999997</v>
      </c>
      <c r="J485" s="2">
        <f>(E485-t_ext)*((U_vitre*s_tot)+(U_fond*s_tot))*60*pas_calc</f>
        <v>18488.331144576296</v>
      </c>
      <c r="K485" s="2">
        <f>(I485-J485-L485)/mcp_capteur</f>
        <v>2.962167911376605E-2</v>
      </c>
      <c r="L485" s="2">
        <f>S_tubes*10*(E485-D485)*60*pas_calc</f>
        <v>-7526.0178610313624</v>
      </c>
      <c r="M485" s="2">
        <f>(H485+L485)/(4180*V_tubes)</f>
        <v>5.3077765028461621E-2</v>
      </c>
    </row>
    <row r="486" spans="2:13" s="2" customFormat="1" x14ac:dyDescent="0.25">
      <c r="B486" s="2">
        <f t="shared" si="21"/>
        <v>7.5166666666666666</v>
      </c>
      <c r="C486" s="2">
        <f>C485+pas_calc</f>
        <v>451</v>
      </c>
      <c r="D486" s="2">
        <f t="shared" si="22"/>
        <v>50.151297500552211</v>
      </c>
      <c r="E486" s="2">
        <f t="shared" si="23"/>
        <v>45.208875492394796</v>
      </c>
      <c r="F486" s="2">
        <f>P_sol*E_orientation*T_vitre*S_tubes*abs_tubes</f>
        <v>495.72000000000008</v>
      </c>
      <c r="G486" s="2">
        <f>P_sol*E_orientation*T_vitre*(s_tot-S_tubes)*abs_fond</f>
        <v>184.67999999999995</v>
      </c>
      <c r="H486" s="2">
        <f>(F486*60*pas_calc)</f>
        <v>29743.200000000004</v>
      </c>
      <c r="I486" s="2">
        <f>G486*60*pas_calc</f>
        <v>11080.799999999997</v>
      </c>
      <c r="J486" s="2">
        <f>(E486-t_ext)*((U_vitre*s_tot)+(U_fond*s_tot))*60*pas_calc</f>
        <v>18524.410349736863</v>
      </c>
      <c r="K486" s="2">
        <f>(I486-J486-L486)/mcp_capteur</f>
        <v>2.9573830685994836E-2</v>
      </c>
      <c r="L486" s="2">
        <f>S_tubes*10*(E486-D486)*60*pas_calc</f>
        <v>-7561.9056724808452</v>
      </c>
      <c r="M486" s="2">
        <f>(H486+L486)/(4180*V_tubes)</f>
        <v>5.299202756582632E-2</v>
      </c>
    </row>
    <row r="487" spans="2:13" s="2" customFormat="1" x14ac:dyDescent="0.25">
      <c r="B487" s="2">
        <f t="shared" si="21"/>
        <v>7.5333333333333332</v>
      </c>
      <c r="C487" s="2">
        <f>C486+pas_calc</f>
        <v>452</v>
      </c>
      <c r="D487" s="2">
        <f t="shared" si="22"/>
        <v>50.204289528118039</v>
      </c>
      <c r="E487" s="2">
        <f t="shared" si="23"/>
        <v>45.238449323080793</v>
      </c>
      <c r="F487" s="2">
        <f>P_sol*E_orientation*T_vitre*S_tubes*abs_tubes</f>
        <v>495.72000000000008</v>
      </c>
      <c r="G487" s="2">
        <f>P_sol*E_orientation*T_vitre*(s_tot-S_tubes)*abs_fond</f>
        <v>184.67999999999995</v>
      </c>
      <c r="H487" s="2">
        <f>(F487*60*pas_calc)</f>
        <v>29743.200000000004</v>
      </c>
      <c r="I487" s="2">
        <f>G487*60*pas_calc</f>
        <v>11080.799999999997</v>
      </c>
      <c r="J487" s="2">
        <f>(E487-t_ext)*((U_vitre*s_tot)+(U_fond*s_tot))*60*pas_calc</f>
        <v>18560.431275512405</v>
      </c>
      <c r="K487" s="2">
        <f>(I487-J487-L487)/mcp_capteur</f>
        <v>2.952605954864498E-2</v>
      </c>
      <c r="L487" s="2">
        <f>S_tubes*10*(E487-D487)*60*pas_calc</f>
        <v>-7597.7355137069871</v>
      </c>
      <c r="M487" s="2">
        <f>(H487+L487)/(4180*V_tubes)</f>
        <v>5.2906428596447015E-2</v>
      </c>
    </row>
    <row r="488" spans="2:13" s="2" customFormat="1" x14ac:dyDescent="0.25">
      <c r="B488" s="2">
        <f t="shared" si="21"/>
        <v>7.55</v>
      </c>
      <c r="C488" s="2">
        <f>C487+pas_calc</f>
        <v>453</v>
      </c>
      <c r="D488" s="2">
        <f t="shared" si="22"/>
        <v>50.257195956714483</v>
      </c>
      <c r="E488" s="2">
        <f t="shared" si="23"/>
        <v>45.267975382629437</v>
      </c>
      <c r="F488" s="2">
        <f>P_sol*E_orientation*T_vitre*S_tubes*abs_tubes</f>
        <v>495.72000000000008</v>
      </c>
      <c r="G488" s="2">
        <f>P_sol*E_orientation*T_vitre*(s_tot-S_tubes)*abs_fond</f>
        <v>184.67999999999995</v>
      </c>
      <c r="H488" s="2">
        <f>(F488*60*pas_calc)</f>
        <v>29743.200000000004</v>
      </c>
      <c r="I488" s="2">
        <f>G488*60*pas_calc</f>
        <v>11080.799999999997</v>
      </c>
      <c r="J488" s="2">
        <f>(E488-t_ext)*((U_vitre*s_tot)+(U_fond*s_tot))*60*pas_calc</f>
        <v>18596.394016042657</v>
      </c>
      <c r="K488" s="2">
        <f>(I488-J488-L488)/mcp_capteur</f>
        <v>2.9478365576865371E-2</v>
      </c>
      <c r="L488" s="2">
        <f>S_tubes*10*(E488-D488)*60*pas_calc</f>
        <v>-7633.5074783501213</v>
      </c>
      <c r="M488" s="2">
        <f>(H488+L488)/(4180*V_tubes)</f>
        <v>5.2820967896613051E-2</v>
      </c>
    </row>
    <row r="489" spans="2:13" s="2" customFormat="1" x14ac:dyDescent="0.25">
      <c r="B489" s="2">
        <f t="shared" si="21"/>
        <v>7.5666666666666664</v>
      </c>
      <c r="C489" s="2">
        <f>C488+pas_calc</f>
        <v>454</v>
      </c>
      <c r="D489" s="2">
        <f t="shared" si="22"/>
        <v>50.310016924611098</v>
      </c>
      <c r="E489" s="2">
        <f t="shared" si="23"/>
        <v>45.297453748206301</v>
      </c>
      <c r="F489" s="2">
        <f>P_sol*E_orientation*T_vitre*S_tubes*abs_tubes</f>
        <v>495.72000000000008</v>
      </c>
      <c r="G489" s="2">
        <f>P_sol*E_orientation*T_vitre*(s_tot-S_tubes)*abs_fond</f>
        <v>184.67999999999995</v>
      </c>
      <c r="H489" s="2">
        <f>(F489*60*pas_calc)</f>
        <v>29743.200000000004</v>
      </c>
      <c r="I489" s="2">
        <f>G489*60*pas_calc</f>
        <v>11080.799999999997</v>
      </c>
      <c r="J489" s="2">
        <f>(E489-t_ext)*((U_vitre*s_tot)+(U_fond*s_tot))*60*pas_calc</f>
        <v>18632.298665315277</v>
      </c>
      <c r="K489" s="2">
        <f>(I489-J489-L489)/mcp_capteur</f>
        <v>2.9430748646015217E-2</v>
      </c>
      <c r="L489" s="2">
        <f>S_tubes*10*(E489-D489)*60*pas_calc</f>
        <v>-7669.22165989934</v>
      </c>
      <c r="M489" s="2">
        <f>(H489+L489)/(4180*V_tubes)</f>
        <v>5.2735645242975158E-2</v>
      </c>
    </row>
    <row r="490" spans="2:13" s="2" customFormat="1" x14ac:dyDescent="0.25">
      <c r="B490" s="2">
        <f t="shared" si="21"/>
        <v>7.583333333333333</v>
      </c>
      <c r="C490" s="2">
        <f>C489+pas_calc</f>
        <v>455</v>
      </c>
      <c r="D490" s="2">
        <f t="shared" si="22"/>
        <v>50.362752569854074</v>
      </c>
      <c r="E490" s="2">
        <f t="shared" si="23"/>
        <v>45.326884496852315</v>
      </c>
      <c r="F490" s="2">
        <f>P_sol*E_orientation*T_vitre*S_tubes*abs_tubes</f>
        <v>495.72000000000008</v>
      </c>
      <c r="G490" s="2">
        <f>P_sol*E_orientation*T_vitre*(s_tot-S_tubes)*abs_fond</f>
        <v>184.67999999999995</v>
      </c>
      <c r="H490" s="2">
        <f>(F490*60*pas_calc)</f>
        <v>29743.200000000004</v>
      </c>
      <c r="I490" s="2">
        <f>G490*60*pas_calc</f>
        <v>11080.799999999997</v>
      </c>
      <c r="J490" s="2">
        <f>(E490-t_ext)*((U_vitre*s_tot)+(U_fond*s_tot))*60*pas_calc</f>
        <v>18668.145317166123</v>
      </c>
      <c r="K490" s="2">
        <f>(I490-J490-L490)/mcp_capteur</f>
        <v>2.9383208631641539E-2</v>
      </c>
      <c r="L490" s="2">
        <f>S_tubes*10*(E490-D490)*60*pas_calc</f>
        <v>-7704.878151692692</v>
      </c>
      <c r="M490" s="2">
        <f>(H490+L490)/(4180*V_tubes)</f>
        <v>5.2650460412544883E-2</v>
      </c>
    </row>
    <row r="491" spans="2:13" s="2" customFormat="1" x14ac:dyDescent="0.25">
      <c r="B491" s="2">
        <f t="shared" si="21"/>
        <v>7.6</v>
      </c>
      <c r="C491" s="2">
        <f>C490+pas_calc</f>
        <v>456</v>
      </c>
      <c r="D491" s="2">
        <f t="shared" si="22"/>
        <v>50.415403030266617</v>
      </c>
      <c r="E491" s="2">
        <f t="shared" si="23"/>
        <v>45.356267705483958</v>
      </c>
      <c r="F491" s="2">
        <f>P_sol*E_orientation*T_vitre*S_tubes*abs_tubes</f>
        <v>495.72000000000008</v>
      </c>
      <c r="G491" s="2">
        <f>P_sol*E_orientation*T_vitre*(s_tot-S_tubes)*abs_fond</f>
        <v>184.67999999999995</v>
      </c>
      <c r="H491" s="2">
        <f>(F491*60*pas_calc)</f>
        <v>29743.200000000004</v>
      </c>
      <c r="I491" s="2">
        <f>G491*60*pas_calc</f>
        <v>11080.799999999997</v>
      </c>
      <c r="J491" s="2">
        <f>(E491-t_ext)*((U_vitre*s_tot)+(U_fond*s_tot))*60*pas_calc</f>
        <v>18703.93406527946</v>
      </c>
      <c r="K491" s="2">
        <f>(I491-J491-L491)/mcp_capteur</f>
        <v>2.9335745409501669E-2</v>
      </c>
      <c r="L491" s="2">
        <f>S_tubes*10*(E491-D491)*60*pas_calc</f>
        <v>-7740.4770469174691</v>
      </c>
      <c r="M491" s="2">
        <f>(H491+L491)/(4180*V_tubes)</f>
        <v>5.2565413182693914E-2</v>
      </c>
    </row>
    <row r="492" spans="2:13" s="2" customFormat="1" x14ac:dyDescent="0.25">
      <c r="B492" s="2">
        <f t="shared" si="21"/>
        <v>7.6166666666666663</v>
      </c>
      <c r="C492" s="2">
        <f>C491+pas_calc</f>
        <v>457</v>
      </c>
      <c r="D492" s="2">
        <f t="shared" si="22"/>
        <v>50.467968443449308</v>
      </c>
      <c r="E492" s="2">
        <f t="shared" si="23"/>
        <v>45.385603450893463</v>
      </c>
      <c r="F492" s="2">
        <f>P_sol*E_orientation*T_vitre*S_tubes*abs_tubes</f>
        <v>495.72000000000008</v>
      </c>
      <c r="G492" s="2">
        <f>P_sol*E_orientation*T_vitre*(s_tot-S_tubes)*abs_fond</f>
        <v>184.67999999999995</v>
      </c>
      <c r="H492" s="2">
        <f>(F492*60*pas_calc)</f>
        <v>29743.200000000004</v>
      </c>
      <c r="I492" s="2">
        <f>G492*60*pas_calc</f>
        <v>11080.799999999997</v>
      </c>
      <c r="J492" s="2">
        <f>(E492-t_ext)*((U_vitre*s_tot)+(U_fond*s_tot))*60*pas_calc</f>
        <v>18739.665003188238</v>
      </c>
      <c r="K492" s="2">
        <f>(I492-J492-L492)/mcp_capteur</f>
        <v>2.9288358855551224E-2</v>
      </c>
      <c r="L492" s="2">
        <f>S_tubes*10*(E492-D492)*60*pas_calc</f>
        <v>-7776.0184386104456</v>
      </c>
      <c r="M492" s="2">
        <f>(H492+L492)/(4180*V_tubes)</f>
        <v>5.2480503331153588E-2</v>
      </c>
    </row>
    <row r="493" spans="2:13" s="2" customFormat="1" x14ac:dyDescent="0.25">
      <c r="B493" s="2">
        <f t="shared" si="21"/>
        <v>7.6333333333333337</v>
      </c>
      <c r="C493" s="2">
        <f>C492+pas_calc</f>
        <v>458</v>
      </c>
      <c r="D493" s="2">
        <f t="shared" si="22"/>
        <v>50.520448946780462</v>
      </c>
      <c r="E493" s="2">
        <f t="shared" si="23"/>
        <v>45.414891809749015</v>
      </c>
      <c r="F493" s="2">
        <f>P_sol*E_orientation*T_vitre*S_tubes*abs_tubes</f>
        <v>495.72000000000008</v>
      </c>
      <c r="G493" s="2">
        <f>P_sol*E_orientation*T_vitre*(s_tot-S_tubes)*abs_fond</f>
        <v>184.67999999999995</v>
      </c>
      <c r="H493" s="2">
        <f>(F493*60*pas_calc)</f>
        <v>29743.200000000004</v>
      </c>
      <c r="I493" s="2">
        <f>G493*60*pas_calc</f>
        <v>11080.799999999997</v>
      </c>
      <c r="J493" s="2">
        <f>(E493-t_ext)*((U_vitre*s_tot)+(U_fond*s_tot))*60*pas_calc</f>
        <v>18775.338224274299</v>
      </c>
      <c r="K493" s="2">
        <f>(I493-J493-L493)/mcp_capteur</f>
        <v>2.9241048845953174E-2</v>
      </c>
      <c r="L493" s="2">
        <f>S_tubes*10*(E493-D493)*60*pas_calc</f>
        <v>-7811.5024196581144</v>
      </c>
      <c r="M493" s="2">
        <f>(H493+L493)/(4180*V_tubes)</f>
        <v>5.2395730636014215E-2</v>
      </c>
    </row>
    <row r="494" spans="2:13" s="2" customFormat="1" x14ac:dyDescent="0.25">
      <c r="B494" s="2">
        <f t="shared" si="21"/>
        <v>7.65</v>
      </c>
      <c r="C494" s="2">
        <f>C493+pas_calc</f>
        <v>459</v>
      </c>
      <c r="D494" s="2">
        <f t="shared" si="22"/>
        <v>50.572844677416477</v>
      </c>
      <c r="E494" s="2">
        <f t="shared" si="23"/>
        <v>45.444132858594969</v>
      </c>
      <c r="F494" s="2">
        <f>P_sol*E_orientation*T_vitre*S_tubes*abs_tubes</f>
        <v>495.72000000000008</v>
      </c>
      <c r="G494" s="2">
        <f>P_sol*E_orientation*T_vitre*(s_tot-S_tubes)*abs_fond</f>
        <v>184.67999999999995</v>
      </c>
      <c r="H494" s="2">
        <f>(F494*60*pas_calc)</f>
        <v>29743.200000000004</v>
      </c>
      <c r="I494" s="2">
        <f>G494*60*pas_calc</f>
        <v>11080.799999999997</v>
      </c>
      <c r="J494" s="2">
        <f>(E494-t_ext)*((U_vitre*s_tot)+(U_fond*s_tot))*60*pas_calc</f>
        <v>18810.953821768671</v>
      </c>
      <c r="K494" s="2">
        <f>(I494-J494-L494)/mcp_capteur</f>
        <v>2.9193815257058303E-2</v>
      </c>
      <c r="L494" s="2">
        <f>S_tubes*10*(E494-D494)*60*pas_calc</f>
        <v>-7846.9290827969071</v>
      </c>
      <c r="M494" s="2">
        <f>(H494+L494)/(4180*V_tubes)</f>
        <v>5.2311094875724648E-2</v>
      </c>
    </row>
    <row r="495" spans="2:13" s="2" customFormat="1" x14ac:dyDescent="0.25">
      <c r="B495" s="2">
        <f t="shared" si="21"/>
        <v>7.666666666666667</v>
      </c>
      <c r="C495" s="2">
        <f>C494+pas_calc</f>
        <v>460</v>
      </c>
      <c r="D495" s="2">
        <f t="shared" si="22"/>
        <v>50.625155772292203</v>
      </c>
      <c r="E495" s="2">
        <f t="shared" si="23"/>
        <v>45.473326673852029</v>
      </c>
      <c r="F495" s="2">
        <f>P_sol*E_orientation*T_vitre*S_tubes*abs_tubes</f>
        <v>495.72000000000008</v>
      </c>
      <c r="G495" s="2">
        <f>P_sol*E_orientation*T_vitre*(s_tot-S_tubes)*abs_fond</f>
        <v>184.67999999999995</v>
      </c>
      <c r="H495" s="2">
        <f>(F495*60*pas_calc)</f>
        <v>29743.200000000004</v>
      </c>
      <c r="I495" s="2">
        <f>G495*60*pas_calc</f>
        <v>11080.799999999997</v>
      </c>
      <c r="J495" s="2">
        <f>(E495-t_ext)*((U_vitre*s_tot)+(U_fond*s_tot))*60*pas_calc</f>
        <v>18846.511888751771</v>
      </c>
      <c r="K495" s="2">
        <f>(I495-J495-L495)/mcp_capteur</f>
        <v>2.9146657965423629E-2</v>
      </c>
      <c r="L495" s="2">
        <f>S_tubes*10*(E495-D495)*60*pas_calc</f>
        <v>-7882.2985206134681</v>
      </c>
      <c r="M495" s="2">
        <f>(H495+L495)/(4180*V_tubes)</f>
        <v>5.2226595829091581E-2</v>
      </c>
    </row>
    <row r="496" spans="2:13" s="2" customFormat="1" x14ac:dyDescent="0.25">
      <c r="B496" s="2">
        <f t="shared" si="21"/>
        <v>7.6833333333333336</v>
      </c>
      <c r="C496" s="2">
        <f>C495+pas_calc</f>
        <v>461</v>
      </c>
      <c r="D496" s="2">
        <f t="shared" si="22"/>
        <v>50.677382368121293</v>
      </c>
      <c r="E496" s="2">
        <f t="shared" si="23"/>
        <v>45.502473331817455</v>
      </c>
      <c r="F496" s="2">
        <f>P_sol*E_orientation*T_vitre*S_tubes*abs_tubes</f>
        <v>495.72000000000008</v>
      </c>
      <c r="G496" s="2">
        <f>P_sol*E_orientation*T_vitre*(s_tot-S_tubes)*abs_fond</f>
        <v>184.67999999999995</v>
      </c>
      <c r="H496" s="2">
        <f>(F496*60*pas_calc)</f>
        <v>29743.200000000004</v>
      </c>
      <c r="I496" s="2">
        <f>G496*60*pas_calc</f>
        <v>11080.799999999997</v>
      </c>
      <c r="J496" s="2">
        <f>(E496-t_ext)*((U_vitre*s_tot)+(U_fond*s_tot))*60*pas_calc</f>
        <v>18882.01251815366</v>
      </c>
      <c r="K496" s="2">
        <f>(I496-J496-L496)/mcp_capteur</f>
        <v>2.9099576847802608E-2</v>
      </c>
      <c r="L496" s="2">
        <f>S_tubes*10*(E496-D496)*60*pas_calc</f>
        <v>-7917.6108255448735</v>
      </c>
      <c r="M496" s="2">
        <f>(H496+L496)/(4180*V_tubes)</f>
        <v>5.2142233275279004E-2</v>
      </c>
    </row>
    <row r="497" spans="2:13" s="2" customFormat="1" x14ac:dyDescent="0.25">
      <c r="B497" s="2">
        <f t="shared" si="21"/>
        <v>7.7</v>
      </c>
      <c r="C497" s="2">
        <f>C496+pas_calc</f>
        <v>462</v>
      </c>
      <c r="D497" s="2">
        <f t="shared" si="22"/>
        <v>50.729524601396569</v>
      </c>
      <c r="E497" s="2">
        <f t="shared" si="23"/>
        <v>45.531572908665261</v>
      </c>
      <c r="F497" s="2">
        <f>P_sol*E_orientation*T_vitre*S_tubes*abs_tubes</f>
        <v>495.72000000000008</v>
      </c>
      <c r="G497" s="2">
        <f>P_sol*E_orientation*T_vitre*(s_tot-S_tubes)*abs_fond</f>
        <v>184.67999999999995</v>
      </c>
      <c r="H497" s="2">
        <f>(F497*60*pas_calc)</f>
        <v>29743.200000000004</v>
      </c>
      <c r="I497" s="2">
        <f>G497*60*pas_calc</f>
        <v>11080.799999999997</v>
      </c>
      <c r="J497" s="2">
        <f>(E497-t_ext)*((U_vitre*s_tot)+(U_fond*s_tot))*60*pas_calc</f>
        <v>18917.455802754288</v>
      </c>
      <c r="K497" s="2">
        <f>(I497-J497-L497)/mcp_capteur</f>
        <v>2.9052571781152892E-2</v>
      </c>
      <c r="L497" s="2">
        <f>S_tubes*10*(E497-D497)*60*pas_calc</f>
        <v>-7952.8660898789021</v>
      </c>
      <c r="M497" s="2">
        <f>(H497+L497)/(4180*V_tubes)</f>
        <v>5.2058006993807616E-2</v>
      </c>
    </row>
    <row r="498" spans="2:13" s="2" customFormat="1" x14ac:dyDescent="0.25">
      <c r="B498" s="2">
        <f t="shared" si="21"/>
        <v>7.7166666666666668</v>
      </c>
      <c r="C498" s="2">
        <f>C497+pas_calc</f>
        <v>463</v>
      </c>
      <c r="D498" s="2">
        <f t="shared" si="22"/>
        <v>50.78158260839038</v>
      </c>
      <c r="E498" s="2">
        <f t="shared" si="23"/>
        <v>45.560625480446411</v>
      </c>
      <c r="F498" s="2">
        <f>P_sol*E_orientation*T_vitre*S_tubes*abs_tubes</f>
        <v>495.72000000000008</v>
      </c>
      <c r="G498" s="2">
        <f>P_sol*E_orientation*T_vitre*(s_tot-S_tubes)*abs_fond</f>
        <v>184.67999999999995</v>
      </c>
      <c r="H498" s="2">
        <f>(F498*60*pas_calc)</f>
        <v>29743.200000000004</v>
      </c>
      <c r="I498" s="2">
        <f>G498*60*pas_calc</f>
        <v>11080.799999999997</v>
      </c>
      <c r="J498" s="2">
        <f>(E498-t_ext)*((U_vitre*s_tot)+(U_fond*s_tot))*60*pas_calc</f>
        <v>18952.841835183732</v>
      </c>
      <c r="K498" s="2">
        <f>(I498-J498-L498)/mcp_capteur</f>
        <v>2.9005642642634711E-2</v>
      </c>
      <c r="L498" s="2">
        <f>S_tubes*10*(E498-D498)*60*pas_calc</f>
        <v>-7988.0644057542731</v>
      </c>
      <c r="M498" s="2">
        <f>(H498+L498)/(4180*V_tubes)</f>
        <v>5.1973916764554214E-2</v>
      </c>
    </row>
    <row r="499" spans="2:13" s="2" customFormat="1" x14ac:dyDescent="0.25">
      <c r="B499" s="2">
        <f t="shared" si="21"/>
        <v>7.7333333333333334</v>
      </c>
      <c r="C499" s="2">
        <f>C498+pas_calc</f>
        <v>464</v>
      </c>
      <c r="D499" s="2">
        <f t="shared" si="22"/>
        <v>50.833556525154933</v>
      </c>
      <c r="E499" s="2">
        <f t="shared" si="23"/>
        <v>45.589631123089049</v>
      </c>
      <c r="F499" s="2">
        <f>P_sol*E_orientation*T_vitre*S_tubes*abs_tubes</f>
        <v>495.72000000000008</v>
      </c>
      <c r="G499" s="2">
        <f>P_sol*E_orientation*T_vitre*(s_tot-S_tubes)*abs_fond</f>
        <v>184.67999999999995</v>
      </c>
      <c r="H499" s="2">
        <f>(F499*60*pas_calc)</f>
        <v>29743.200000000004</v>
      </c>
      <c r="I499" s="2">
        <f>G499*60*pas_calc</f>
        <v>11080.799999999997</v>
      </c>
      <c r="J499" s="2">
        <f>(E499-t_ext)*((U_vitre*s_tot)+(U_fond*s_tot))*60*pas_calc</f>
        <v>18988.170707922462</v>
      </c>
      <c r="K499" s="2">
        <f>(I499-J499-L499)/mcp_capteur</f>
        <v>2.8958789309584971E-2</v>
      </c>
      <c r="L499" s="2">
        <f>S_tubes*10*(E499-D499)*60*pas_calc</f>
        <v>-8023.205865160804</v>
      </c>
      <c r="M499" s="2">
        <f>(H499+L499)/(4180*V_tubes)</f>
        <v>5.1889962367751327E-2</v>
      </c>
    </row>
    <row r="500" spans="2:13" s="2" customFormat="1" x14ac:dyDescent="0.25">
      <c r="B500" s="2">
        <f t="shared" si="21"/>
        <v>7.75</v>
      </c>
      <c r="C500" s="2">
        <f>C499+pas_calc</f>
        <v>465</v>
      </c>
      <c r="D500" s="2">
        <f t="shared" si="22"/>
        <v>50.885446487522685</v>
      </c>
      <c r="E500" s="2">
        <f t="shared" si="23"/>
        <v>45.618589912398633</v>
      </c>
      <c r="F500" s="2">
        <f>P_sol*E_orientation*T_vitre*S_tubes*abs_tubes</f>
        <v>495.72000000000008</v>
      </c>
      <c r="G500" s="2">
        <f>P_sol*E_orientation*T_vitre*(s_tot-S_tubes)*abs_fond</f>
        <v>184.67999999999995</v>
      </c>
      <c r="H500" s="2">
        <f>(F500*60*pas_calc)</f>
        <v>29743.200000000004</v>
      </c>
      <c r="I500" s="2">
        <f>G500*60*pas_calc</f>
        <v>11080.799999999997</v>
      </c>
      <c r="J500" s="2">
        <f>(E500-t_ext)*((U_vitre*s_tot)+(U_fond*s_tot))*60*pas_calc</f>
        <v>19023.442513301536</v>
      </c>
      <c r="K500" s="2">
        <f>(I500-J500-L500)/mcp_capteur</f>
        <v>2.8912011659565907E-2</v>
      </c>
      <c r="L500" s="2">
        <f>S_tubes*10*(E500-D500)*60*pas_calc</f>
        <v>-8058.2905599398018</v>
      </c>
      <c r="M500" s="2">
        <f>(H500+L500)/(4180*V_tubes)</f>
        <v>5.1806143583986275E-2</v>
      </c>
    </row>
    <row r="501" spans="2:13" s="2" customFormat="1" x14ac:dyDescent="0.25">
      <c r="B501" s="2">
        <f t="shared" si="21"/>
        <v>7.7666666666666666</v>
      </c>
      <c r="C501" s="2">
        <f>C500+pas_calc</f>
        <v>466</v>
      </c>
      <c r="D501" s="2">
        <f t="shared" si="22"/>
        <v>50.937252631106674</v>
      </c>
      <c r="E501" s="2">
        <f t="shared" si="23"/>
        <v>45.647501924058197</v>
      </c>
      <c r="F501" s="2">
        <f>P_sol*E_orientation*T_vitre*S_tubes*abs_tubes</f>
        <v>495.72000000000008</v>
      </c>
      <c r="G501" s="2">
        <f>P_sol*E_orientation*T_vitre*(s_tot-S_tubes)*abs_fond</f>
        <v>184.67999999999995</v>
      </c>
      <c r="H501" s="2">
        <f>(F501*60*pas_calc)</f>
        <v>29743.200000000004</v>
      </c>
      <c r="I501" s="2">
        <f>G501*60*pas_calc</f>
        <v>11080.799999999997</v>
      </c>
      <c r="J501" s="2">
        <f>(E501-t_ext)*((U_vitre*s_tot)+(U_fond*s_tot))*60*pas_calc</f>
        <v>19058.657343502884</v>
      </c>
      <c r="K501" s="2">
        <f>(I501-J501-L501)/mcp_capteur</f>
        <v>2.8865309570320734E-2</v>
      </c>
      <c r="L501" s="2">
        <f>S_tubes*10*(E501-D501)*60*pas_calc</f>
        <v>-8093.3185817841695</v>
      </c>
      <c r="M501" s="2">
        <f>(H501+L501)/(4180*V_tubes)</f>
        <v>5.1722460194200931E-2</v>
      </c>
    </row>
    <row r="502" spans="2:13" s="2" customFormat="1" x14ac:dyDescent="0.25">
      <c r="B502" s="2">
        <f t="shared" si="21"/>
        <v>7.7833333333333332</v>
      </c>
      <c r="C502" s="2">
        <f>C501+pas_calc</f>
        <v>467</v>
      </c>
      <c r="D502" s="2">
        <f t="shared" si="22"/>
        <v>50.988975091300873</v>
      </c>
      <c r="E502" s="2">
        <f t="shared" si="23"/>
        <v>45.676367233628518</v>
      </c>
      <c r="F502" s="2">
        <f>P_sol*E_orientation*T_vitre*S_tubes*abs_tubes</f>
        <v>495.72000000000008</v>
      </c>
      <c r="G502" s="2">
        <f>P_sol*E_orientation*T_vitre*(s_tot-S_tubes)*abs_fond</f>
        <v>184.67999999999995</v>
      </c>
      <c r="H502" s="2">
        <f>(F502*60*pas_calc)</f>
        <v>29743.200000000004</v>
      </c>
      <c r="I502" s="2">
        <f>G502*60*pas_calc</f>
        <v>11080.799999999997</v>
      </c>
      <c r="J502" s="2">
        <f>(E502-t_ext)*((U_vitre*s_tot)+(U_fond*s_tot))*60*pas_calc</f>
        <v>19093.815290559538</v>
      </c>
      <c r="K502" s="2">
        <f>(I502-J502-L502)/mcp_capteur</f>
        <v>2.8818682919790718E-2</v>
      </c>
      <c r="L502" s="2">
        <f>S_tubes*10*(E502-D502)*60*pas_calc</f>
        <v>-8128.2900222387034</v>
      </c>
      <c r="M502" s="2">
        <f>(H502+L502)/(4180*V_tubes)</f>
        <v>5.1638911979691011E-2</v>
      </c>
    </row>
    <row r="503" spans="2:13" s="2" customFormat="1" x14ac:dyDescent="0.25">
      <c r="B503" s="2">
        <f t="shared" si="21"/>
        <v>7.8</v>
      </c>
      <c r="C503" s="2">
        <f>C502+pas_calc</f>
        <v>468</v>
      </c>
      <c r="D503" s="2">
        <f t="shared" si="22"/>
        <v>51.040614003280567</v>
      </c>
      <c r="E503" s="2">
        <f t="shared" si="23"/>
        <v>45.705185916548309</v>
      </c>
      <c r="F503" s="2">
        <f>P_sol*E_orientation*T_vitre*S_tubes*abs_tubes</f>
        <v>495.72000000000008</v>
      </c>
      <c r="G503" s="2">
        <f>P_sol*E_orientation*T_vitre*(s_tot-S_tubes)*abs_fond</f>
        <v>184.67999999999995</v>
      </c>
      <c r="H503" s="2">
        <f>(F503*60*pas_calc)</f>
        <v>29743.200000000004</v>
      </c>
      <c r="I503" s="2">
        <f>G503*60*pas_calc</f>
        <v>11080.799999999997</v>
      </c>
      <c r="J503" s="2">
        <f>(E503-t_ext)*((U_vitre*s_tot)+(U_fond*s_tot))*60*pas_calc</f>
        <v>19128.916446355841</v>
      </c>
      <c r="K503" s="2">
        <f>(I503-J503-L503)/mcp_capteur</f>
        <v>2.8772131586127899E-2</v>
      </c>
      <c r="L503" s="2">
        <f>S_tubes*10*(E503-D503)*60*pas_calc</f>
        <v>-8163.204972700355</v>
      </c>
      <c r="M503" s="2">
        <f>(H503+L503)/(4180*V_tubes)</f>
        <v>5.1555498722105415E-2</v>
      </c>
    </row>
    <row r="504" spans="2:13" s="2" customFormat="1" x14ac:dyDescent="0.25">
      <c r="B504" s="2">
        <f t="shared" si="21"/>
        <v>7.8166666666666664</v>
      </c>
      <c r="C504" s="2">
        <f>C503+pas_calc</f>
        <v>469</v>
      </c>
      <c r="D504" s="2">
        <f t="shared" si="22"/>
        <v>51.092169502002669</v>
      </c>
      <c r="E504" s="2">
        <f t="shared" si="23"/>
        <v>45.73395804813444</v>
      </c>
      <c r="F504" s="2">
        <f>P_sol*E_orientation*T_vitre*S_tubes*abs_tubes</f>
        <v>495.72000000000008</v>
      </c>
      <c r="G504" s="2">
        <f>P_sol*E_orientation*T_vitre*(s_tot-S_tubes)*abs_fond</f>
        <v>184.67999999999995</v>
      </c>
      <c r="H504" s="2">
        <f>(F504*60*pas_calc)</f>
        <v>29743.200000000004</v>
      </c>
      <c r="I504" s="2">
        <f>G504*60*pas_calc</f>
        <v>11080.799999999997</v>
      </c>
      <c r="J504" s="2">
        <f>(E504-t_ext)*((U_vitre*s_tot)+(U_fond*s_tot))*60*pas_calc</f>
        <v>19163.960902627747</v>
      </c>
      <c r="K504" s="2">
        <f>(I504-J504-L504)/mcp_capteur</f>
        <v>2.8725655447660755E-2</v>
      </c>
      <c r="L504" s="2">
        <f>S_tubes*10*(E504-D504)*60*pas_calc</f>
        <v>-8198.0635244183923</v>
      </c>
      <c r="M504" s="2">
        <f>(H504+L504)/(4180*V_tubes)</f>
        <v>5.147222020344587E-2</v>
      </c>
    </row>
    <row r="505" spans="2:13" s="2" customFormat="1" x14ac:dyDescent="0.25">
      <c r="B505" s="2">
        <f t="shared" si="21"/>
        <v>7.833333333333333</v>
      </c>
      <c r="C505" s="2">
        <f>C504+pas_calc</f>
        <v>470</v>
      </c>
      <c r="D505" s="2">
        <f t="shared" si="22"/>
        <v>51.143641722206112</v>
      </c>
      <c r="E505" s="2">
        <f t="shared" si="23"/>
        <v>45.762683703582098</v>
      </c>
      <c r="F505" s="2">
        <f>P_sol*E_orientation*T_vitre*S_tubes*abs_tubes</f>
        <v>495.72000000000008</v>
      </c>
      <c r="G505" s="2">
        <f>P_sol*E_orientation*T_vitre*(s_tot-S_tubes)*abs_fond</f>
        <v>184.67999999999995</v>
      </c>
      <c r="H505" s="2">
        <f>(F505*60*pas_calc)</f>
        <v>29743.200000000004</v>
      </c>
      <c r="I505" s="2">
        <f>G505*60*pas_calc</f>
        <v>11080.799999999997</v>
      </c>
      <c r="J505" s="2">
        <f>(E505-t_ext)*((U_vitre*s_tot)+(U_fond*s_tot))*60*pas_calc</f>
        <v>19198.948750962994</v>
      </c>
      <c r="K505" s="2">
        <f>(I505-J505-L505)/mcp_capteur</f>
        <v>2.8679254382936507E-2</v>
      </c>
      <c r="L505" s="2">
        <f>S_tubes*10*(E505-D505)*60*pas_calc</f>
        <v>-8232.865768494743</v>
      </c>
      <c r="M505" s="2">
        <f>(H505+L505)/(4180*V_tubes)</f>
        <v>5.1389076206066128E-2</v>
      </c>
    </row>
    <row r="506" spans="2:13" s="2" customFormat="1" x14ac:dyDescent="0.25">
      <c r="B506" s="2">
        <f t="shared" si="21"/>
        <v>7.85</v>
      </c>
      <c r="C506" s="2">
        <f>C505+pas_calc</f>
        <v>471</v>
      </c>
      <c r="D506" s="2">
        <f t="shared" si="22"/>
        <v>51.195030798412176</v>
      </c>
      <c r="E506" s="2">
        <f t="shared" si="23"/>
        <v>45.791362957965035</v>
      </c>
      <c r="F506" s="2">
        <f>P_sol*E_orientation*T_vitre*S_tubes*abs_tubes</f>
        <v>495.72000000000008</v>
      </c>
      <c r="G506" s="2">
        <f>P_sol*E_orientation*T_vitre*(s_tot-S_tubes)*abs_fond</f>
        <v>184.67999999999995</v>
      </c>
      <c r="H506" s="2">
        <f>(F506*60*pas_calc)</f>
        <v>29743.200000000004</v>
      </c>
      <c r="I506" s="2">
        <f>G506*60*pas_calc</f>
        <v>11080.799999999997</v>
      </c>
      <c r="J506" s="2">
        <f>(E506-t_ext)*((U_vitre*s_tot)+(U_fond*s_tot))*60*pas_calc</f>
        <v>19233.880082801414</v>
      </c>
      <c r="K506" s="2">
        <f>(I506-J506-L506)/mcp_capteur</f>
        <v>2.8632928270677895E-2</v>
      </c>
      <c r="L506" s="2">
        <f>S_tubes*10*(E506-D506)*60*pas_calc</f>
        <v>-8267.6117958841278</v>
      </c>
      <c r="M506" s="2">
        <f>(H506+L506)/(4180*V_tubes)</f>
        <v>5.1306066512671597E-2</v>
      </c>
    </row>
    <row r="507" spans="2:13" s="2" customFormat="1" x14ac:dyDescent="0.25">
      <c r="B507" s="2">
        <f t="shared" si="21"/>
        <v>7.8666666666666663</v>
      </c>
      <c r="C507" s="2">
        <f>C506+pas_calc</f>
        <v>472</v>
      </c>
      <c r="D507" s="2">
        <f t="shared" si="22"/>
        <v>51.246336864924849</v>
      </c>
      <c r="E507" s="2">
        <f t="shared" si="23"/>
        <v>45.819995886235709</v>
      </c>
      <c r="F507" s="2">
        <f>P_sol*E_orientation*T_vitre*S_tubes*abs_tubes</f>
        <v>495.72000000000008</v>
      </c>
      <c r="G507" s="2">
        <f>P_sol*E_orientation*T_vitre*(s_tot-S_tubes)*abs_fond</f>
        <v>184.67999999999995</v>
      </c>
      <c r="H507" s="2">
        <f>(F507*60*pas_calc)</f>
        <v>29743.200000000004</v>
      </c>
      <c r="I507" s="2">
        <f>G507*60*pas_calc</f>
        <v>11080.799999999997</v>
      </c>
      <c r="J507" s="2">
        <f>(E507-t_ext)*((U_vitre*s_tot)+(U_fond*s_tot))*60*pas_calc</f>
        <v>19268.754989435096</v>
      </c>
      <c r="K507" s="2">
        <f>(I507-J507-L507)/mcp_capteur</f>
        <v>2.8586676989821626E-2</v>
      </c>
      <c r="L507" s="2">
        <f>S_tubes*10*(E507-D507)*60*pas_calc</f>
        <v>-8302.301697394385</v>
      </c>
      <c r="M507" s="2">
        <f>(H507+L507)/(4180*V_tubes)</f>
        <v>5.1223190906318605E-2</v>
      </c>
    </row>
    <row r="508" spans="2:13" s="2" customFormat="1" x14ac:dyDescent="0.25">
      <c r="B508" s="2">
        <f t="shared" si="21"/>
        <v>7.8833333333333337</v>
      </c>
      <c r="C508" s="2">
        <f>C507+pas_calc</f>
        <v>473</v>
      </c>
      <c r="D508" s="2">
        <f t="shared" si="22"/>
        <v>51.29756005583117</v>
      </c>
      <c r="E508" s="2">
        <f t="shared" si="23"/>
        <v>45.848582563225534</v>
      </c>
      <c r="F508" s="2">
        <f>P_sol*E_orientation*T_vitre*S_tubes*abs_tubes</f>
        <v>495.72000000000008</v>
      </c>
      <c r="G508" s="2">
        <f>P_sol*E_orientation*T_vitre*(s_tot-S_tubes)*abs_fond</f>
        <v>184.67999999999995</v>
      </c>
      <c r="H508" s="2">
        <f>(F508*60*pas_calc)</f>
        <v>29743.200000000004</v>
      </c>
      <c r="I508" s="2">
        <f>G508*60*pas_calc</f>
        <v>11080.799999999997</v>
      </c>
      <c r="J508" s="2">
        <f>(E508-t_ext)*((U_vitre*s_tot)+(U_fond*s_tot))*60*pas_calc</f>
        <v>19303.5735620087</v>
      </c>
      <c r="K508" s="2">
        <f>(I508-J508-L508)/mcp_capteur</f>
        <v>2.8540500419480395E-2</v>
      </c>
      <c r="L508" s="2">
        <f>S_tubes*10*(E508-D508)*60*pas_calc</f>
        <v>-8336.9355636866239</v>
      </c>
      <c r="M508" s="2">
        <f>(H508+L508)/(4180*V_tubes)</f>
        <v>5.1140449170414021E-2</v>
      </c>
    </row>
    <row r="509" spans="2:13" s="2" customFormat="1" x14ac:dyDescent="0.25">
      <c r="B509" s="2">
        <f t="shared" si="21"/>
        <v>7.9</v>
      </c>
      <c r="C509" s="2">
        <f>C508+pas_calc</f>
        <v>474</v>
      </c>
      <c r="D509" s="2">
        <f t="shared" si="22"/>
        <v>51.348700505001581</v>
      </c>
      <c r="E509" s="2">
        <f t="shared" si="23"/>
        <v>45.877123063645016</v>
      </c>
      <c r="F509" s="2">
        <f>P_sol*E_orientation*T_vitre*S_tubes*abs_tubes</f>
        <v>495.72000000000008</v>
      </c>
      <c r="G509" s="2">
        <f>P_sol*E_orientation*T_vitre*(s_tot-S_tubes)*abs_fond</f>
        <v>184.67999999999995</v>
      </c>
      <c r="H509" s="2">
        <f>(F509*60*pas_calc)</f>
        <v>29743.200000000004</v>
      </c>
      <c r="I509" s="2">
        <f>G509*60*pas_calc</f>
        <v>11080.799999999997</v>
      </c>
      <c r="J509" s="2">
        <f>(E509-t_ext)*((U_vitre*s_tot)+(U_fond*s_tot))*60*pas_calc</f>
        <v>19338.33589151963</v>
      </c>
      <c r="K509" s="2">
        <f>(I509-J509-L509)/mcp_capteur</f>
        <v>2.8494398438978805E-2</v>
      </c>
      <c r="L509" s="2">
        <f>S_tubes*10*(E509-D509)*60*pas_calc</f>
        <v>-8371.5134852755473</v>
      </c>
      <c r="M509" s="2">
        <f>(H509+L509)/(4180*V_tubes)</f>
        <v>5.105784108871448E-2</v>
      </c>
    </row>
    <row r="510" spans="2:13" s="2" customFormat="1" x14ac:dyDescent="0.25">
      <c r="B510" s="2">
        <f t="shared" si="21"/>
        <v>7.916666666666667</v>
      </c>
      <c r="C510" s="2">
        <f>C509+pas_calc</f>
        <v>475</v>
      </c>
      <c r="D510" s="2">
        <f t="shared" si="22"/>
        <v>51.399758346090294</v>
      </c>
      <c r="E510" s="2">
        <f t="shared" si="23"/>
        <v>45.905617462083995</v>
      </c>
      <c r="F510" s="2">
        <f>P_sol*E_orientation*T_vitre*S_tubes*abs_tubes</f>
        <v>495.72000000000008</v>
      </c>
      <c r="G510" s="2">
        <f>P_sol*E_orientation*T_vitre*(s_tot-S_tubes)*abs_fond</f>
        <v>184.67999999999995</v>
      </c>
      <c r="H510" s="2">
        <f>(F510*60*pas_calc)</f>
        <v>29743.200000000004</v>
      </c>
      <c r="I510" s="2">
        <f>G510*60*pas_calc</f>
        <v>11080.799999999997</v>
      </c>
      <c r="J510" s="2">
        <f>(E510-t_ext)*((U_vitre*s_tot)+(U_fond*s_tot))*60*pas_calc</f>
        <v>19373.042068818308</v>
      </c>
      <c r="K510" s="2">
        <f>(I510-J510-L510)/mcp_capteur</f>
        <v>2.8448370927832457E-2</v>
      </c>
      <c r="L510" s="2">
        <f>S_tubes*10*(E510-D510)*60*pas_calc</f>
        <v>-8406.03555252964</v>
      </c>
      <c r="M510" s="2">
        <f>(H510+L510)/(4180*V_tubes)</f>
        <v>5.0975366445325951E-2</v>
      </c>
    </row>
    <row r="511" spans="2:13" s="2" customFormat="1" x14ac:dyDescent="0.25">
      <c r="B511" s="2">
        <f t="shared" si="21"/>
        <v>7.9333333333333336</v>
      </c>
      <c r="C511" s="2">
        <f>C510+pas_calc</f>
        <v>476</v>
      </c>
      <c r="D511" s="2">
        <f t="shared" si="22"/>
        <v>51.450733712535623</v>
      </c>
      <c r="E511" s="2">
        <f t="shared" si="23"/>
        <v>45.934065833011829</v>
      </c>
      <c r="F511" s="2">
        <f>P_sol*E_orientation*T_vitre*S_tubes*abs_tubes</f>
        <v>495.72000000000008</v>
      </c>
      <c r="G511" s="2">
        <f>P_sol*E_orientation*T_vitre*(s_tot-S_tubes)*abs_fond</f>
        <v>184.67999999999995</v>
      </c>
      <c r="H511" s="2">
        <f>(F511*60*pas_calc)</f>
        <v>29743.200000000004</v>
      </c>
      <c r="I511" s="2">
        <f>G511*60*pas_calc</f>
        <v>11080.799999999997</v>
      </c>
      <c r="J511" s="2">
        <f>(E511-t_ext)*((U_vitre*s_tot)+(U_fond*s_tot))*60*pas_calc</f>
        <v>19407.692184608408</v>
      </c>
      <c r="K511" s="2">
        <f>(I511-J511-L511)/mcp_capteur</f>
        <v>2.8402417765748852E-2</v>
      </c>
      <c r="L511" s="2">
        <f>S_tubes*10*(E511-D511)*60*pas_calc</f>
        <v>-8440.5018556714058</v>
      </c>
      <c r="M511" s="2">
        <f>(H511+L511)/(4180*V_tubes)</f>
        <v>5.0893025024703144E-2</v>
      </c>
    </row>
    <row r="512" spans="2:13" s="2" customFormat="1" x14ac:dyDescent="0.25">
      <c r="B512" s="2">
        <f t="shared" si="21"/>
        <v>7.95</v>
      </c>
      <c r="C512" s="2">
        <f>C511+pas_calc</f>
        <v>477</v>
      </c>
      <c r="D512" s="2">
        <f t="shared" si="22"/>
        <v>51.501626737560329</v>
      </c>
      <c r="E512" s="2">
        <f t="shared" si="23"/>
        <v>45.962468250777576</v>
      </c>
      <c r="F512" s="2">
        <f>P_sol*E_orientation*T_vitre*S_tubes*abs_tubes</f>
        <v>495.72000000000008</v>
      </c>
      <c r="G512" s="2">
        <f>P_sol*E_orientation*T_vitre*(s_tot-S_tubes)*abs_fond</f>
        <v>184.67999999999995</v>
      </c>
      <c r="H512" s="2">
        <f>(F512*60*pas_calc)</f>
        <v>29743.200000000004</v>
      </c>
      <c r="I512" s="2">
        <f>G512*60*pas_calc</f>
        <v>11080.799999999997</v>
      </c>
      <c r="J512" s="2">
        <f>(E512-t_ext)*((U_vitre*s_tot)+(U_fond*s_tot))*60*pas_calc</f>
        <v>19442.286329447088</v>
      </c>
      <c r="K512" s="2">
        <f>(I512-J512-L512)/mcp_capteur</f>
        <v>2.8356538832631031E-2</v>
      </c>
      <c r="L512" s="2">
        <f>S_tubes*10*(E512-D512)*60*pas_calc</f>
        <v>-8474.9124847776147</v>
      </c>
      <c r="M512" s="2">
        <f>(H512+L512)/(4180*V_tubes)</f>
        <v>5.0810816611648935E-2</v>
      </c>
    </row>
    <row r="513" spans="2:13" s="2" customFormat="1" x14ac:dyDescent="0.25">
      <c r="B513" s="2">
        <f t="shared" si="21"/>
        <v>7.9666666666666668</v>
      </c>
      <c r="C513" s="2">
        <f>C512+pas_calc</f>
        <v>478</v>
      </c>
      <c r="D513" s="2">
        <f t="shared" si="22"/>
        <v>51.552437554171981</v>
      </c>
      <c r="E513" s="2">
        <f t="shared" si="23"/>
        <v>45.990824789610208</v>
      </c>
      <c r="F513" s="2">
        <f>P_sol*E_orientation*T_vitre*S_tubes*abs_tubes</f>
        <v>495.72000000000008</v>
      </c>
      <c r="G513" s="2">
        <f>P_sol*E_orientation*T_vitre*(s_tot-S_tubes)*abs_fond</f>
        <v>184.67999999999995</v>
      </c>
      <c r="H513" s="2">
        <f>(F513*60*pas_calc)</f>
        <v>29743.200000000004</v>
      </c>
      <c r="I513" s="2">
        <f>G513*60*pas_calc</f>
        <v>11080.799999999997</v>
      </c>
      <c r="J513" s="2">
        <f>(E513-t_ext)*((U_vitre*s_tot)+(U_fond*s_tot))*60*pas_calc</f>
        <v>19476.824593745234</v>
      </c>
      <c r="K513" s="2">
        <f>(I513-J513-L513)/mcp_capteur</f>
        <v>2.8310734008568941E-2</v>
      </c>
      <c r="L513" s="2">
        <f>S_tubes*10*(E513-D513)*60*pas_calc</f>
        <v>-8509.2675297795122</v>
      </c>
      <c r="M513" s="2">
        <f>(H513+L513)/(4180*V_tubes)</f>
        <v>5.0728740991313866E-2</v>
      </c>
    </row>
    <row r="514" spans="2:13" s="2" customFormat="1" x14ac:dyDescent="0.25">
      <c r="B514" s="2">
        <f t="shared" si="21"/>
        <v>7.9833333333333334</v>
      </c>
      <c r="C514" s="2">
        <f>C513+pas_calc</f>
        <v>479</v>
      </c>
      <c r="D514" s="2">
        <f t="shared" si="22"/>
        <v>51.603166295163291</v>
      </c>
      <c r="E514" s="2">
        <f t="shared" si="23"/>
        <v>46.019135523618779</v>
      </c>
      <c r="F514" s="2">
        <f>P_sol*E_orientation*T_vitre*S_tubes*abs_tubes</f>
        <v>495.72000000000008</v>
      </c>
      <c r="G514" s="2">
        <f>P_sol*E_orientation*T_vitre*(s_tot-S_tubes)*abs_fond</f>
        <v>184.67999999999995</v>
      </c>
      <c r="H514" s="2">
        <f>(F514*60*pas_calc)</f>
        <v>29743.200000000004</v>
      </c>
      <c r="I514" s="2">
        <f>G514*60*pas_calc</f>
        <v>11080.799999999997</v>
      </c>
      <c r="J514" s="2">
        <f>(E514-t_ext)*((U_vitre*s_tot)+(U_fond*s_tot))*60*pas_calc</f>
        <v>19511.307067767673</v>
      </c>
      <c r="K514" s="2">
        <f>(I514-J514-L514)/mcp_capteur</f>
        <v>2.8265003173857169E-2</v>
      </c>
      <c r="L514" s="2">
        <f>S_tubes*10*(E514-D514)*60*pas_calc</f>
        <v>-8543.5670804631045</v>
      </c>
      <c r="M514" s="2">
        <f>(H514+L514)/(4180*V_tubes)</f>
        <v>5.064679794919548E-2</v>
      </c>
    </row>
    <row r="515" spans="2:13" s="2" customFormat="1" x14ac:dyDescent="0.25">
      <c r="B515" s="2">
        <f t="shared" si="21"/>
        <v>8</v>
      </c>
      <c r="C515" s="2">
        <f>C514+pas_calc</f>
        <v>480</v>
      </c>
      <c r="D515" s="2">
        <f t="shared" si="22"/>
        <v>51.65381309311249</v>
      </c>
      <c r="E515" s="2">
        <f t="shared" si="23"/>
        <v>46.047400526792636</v>
      </c>
      <c r="F515" s="2">
        <f>P_sol*E_orientation*T_vitre*S_tubes*abs_tubes</f>
        <v>495.72000000000008</v>
      </c>
      <c r="G515" s="2">
        <f>P_sol*E_orientation*T_vitre*(s_tot-S_tubes)*abs_fond</f>
        <v>184.67999999999995</v>
      </c>
      <c r="H515" s="2">
        <f>(F515*60*pas_calc)</f>
        <v>29743.200000000004</v>
      </c>
      <c r="I515" s="2">
        <f>G515*60*pas_calc</f>
        <v>11080.799999999997</v>
      </c>
      <c r="J515" s="2">
        <f>(E515-t_ext)*((U_vitre*s_tot)+(U_fond*s_tot))*60*pas_calc</f>
        <v>19545.733841633431</v>
      </c>
      <c r="K515" s="2">
        <f>(I515-J515-L515)/mcp_capteur</f>
        <v>2.8219346208986279E-2</v>
      </c>
      <c r="L515" s="2">
        <f>S_tubes*10*(E515-D515)*60*pas_calc</f>
        <v>-8577.8112264693791</v>
      </c>
      <c r="M515" s="2">
        <f>(H515+L515)/(4180*V_tubes)</f>
        <v>5.0564987271137743E-2</v>
      </c>
    </row>
    <row r="516" spans="2:13" s="2" customFormat="1" x14ac:dyDescent="0.25">
      <c r="B516" s="2">
        <f t="shared" si="21"/>
        <v>8.0166666666666675</v>
      </c>
      <c r="C516" s="2">
        <f>C515+pas_calc</f>
        <v>481</v>
      </c>
      <c r="D516" s="2">
        <f t="shared" si="22"/>
        <v>51.704378080383627</v>
      </c>
      <c r="E516" s="2">
        <f t="shared" si="23"/>
        <v>46.075619873001621</v>
      </c>
      <c r="F516" s="2">
        <f>P_sol*E_orientation*T_vitre*S_tubes*abs_tubes</f>
        <v>495.72000000000008</v>
      </c>
      <c r="G516" s="2">
        <f>P_sol*E_orientation*T_vitre*(s_tot-S_tubes)*abs_fond</f>
        <v>184.67999999999995</v>
      </c>
      <c r="H516" s="2">
        <f>(F516*60*pas_calc)</f>
        <v>29743.200000000004</v>
      </c>
      <c r="I516" s="2">
        <f>G516*60*pas_calc</f>
        <v>11080.799999999997</v>
      </c>
      <c r="J516" s="2">
        <f>(E516-t_ext)*((U_vitre*s_tot)+(U_fond*s_tot))*60*pas_calc</f>
        <v>19580.105005315974</v>
      </c>
      <c r="K516" s="2">
        <f>(I516-J516-L516)/mcp_capteur</f>
        <v>2.8173762994623302E-2</v>
      </c>
      <c r="L516" s="2">
        <f>S_tubes*10*(E516-D516)*60*pas_calc</f>
        <v>-8612.00005729447</v>
      </c>
      <c r="M516" s="2">
        <f>(H516+L516)/(4180*V_tubes)</f>
        <v>5.0483308743330686E-2</v>
      </c>
    </row>
    <row r="517" spans="2:13" s="2" customFormat="1" x14ac:dyDescent="0.25">
      <c r="B517" s="2">
        <f t="shared" si="21"/>
        <v>8.0333333333333332</v>
      </c>
      <c r="C517" s="2">
        <f>C516+pas_calc</f>
        <v>482</v>
      </c>
      <c r="D517" s="2">
        <f t="shared" si="22"/>
        <v>51.754861389126958</v>
      </c>
      <c r="E517" s="2">
        <f t="shared" si="23"/>
        <v>46.103793635996247</v>
      </c>
      <c r="F517" s="2">
        <f>P_sol*E_orientation*T_vitre*S_tubes*abs_tubes</f>
        <v>495.72000000000008</v>
      </c>
      <c r="G517" s="2">
        <f>P_sol*E_orientation*T_vitre*(s_tot-S_tubes)*abs_fond</f>
        <v>184.67999999999995</v>
      </c>
      <c r="H517" s="2">
        <f>(F517*60*pas_calc)</f>
        <v>29743.200000000004</v>
      </c>
      <c r="I517" s="2">
        <f>G517*60*pas_calc</f>
        <v>11080.799999999997</v>
      </c>
      <c r="J517" s="2">
        <f>(E517-t_ext)*((U_vitre*s_tot)+(U_fond*s_tot))*60*pas_calc</f>
        <v>19614.42064864343</v>
      </c>
      <c r="K517" s="2">
        <f>(I517-J517-L517)/mcp_capteur</f>
        <v>2.8128253411638979E-2</v>
      </c>
      <c r="L517" s="2">
        <f>S_tubes*10*(E517-D517)*60*pas_calc</f>
        <v>-8646.1336622899889</v>
      </c>
      <c r="M517" s="2">
        <f>(H517+L517)/(4180*V_tubes)</f>
        <v>5.040176215230964E-2</v>
      </c>
    </row>
    <row r="518" spans="2:13" s="2" customFormat="1" x14ac:dyDescent="0.25">
      <c r="B518" s="2">
        <f t="shared" si="21"/>
        <v>8.0500000000000007</v>
      </c>
      <c r="C518" s="2">
        <f>C517+pas_calc</f>
        <v>483</v>
      </c>
      <c r="D518" s="2">
        <f t="shared" si="22"/>
        <v>51.80526315127927</v>
      </c>
      <c r="E518" s="2">
        <f t="shared" si="23"/>
        <v>46.131921889407884</v>
      </c>
      <c r="F518" s="2">
        <f>P_sol*E_orientation*T_vitre*S_tubes*abs_tubes</f>
        <v>495.72000000000008</v>
      </c>
      <c r="G518" s="2">
        <f>P_sol*E_orientation*T_vitre*(s_tot-S_tubes)*abs_fond</f>
        <v>184.67999999999995</v>
      </c>
      <c r="H518" s="2">
        <f>(F518*60*pas_calc)</f>
        <v>29743.200000000004</v>
      </c>
      <c r="I518" s="2">
        <f>G518*60*pas_calc</f>
        <v>11080.799999999997</v>
      </c>
      <c r="J518" s="2">
        <f>(E518-t_ext)*((U_vitre*s_tot)+(U_fond*s_tot))*60*pas_calc</f>
        <v>19648.680861298806</v>
      </c>
      <c r="K518" s="2">
        <f>(I518-J518-L518)/mcp_capteur</f>
        <v>2.8082817341102781E-2</v>
      </c>
      <c r="L518" s="2">
        <f>S_tubes*10*(E518-D518)*60*pas_calc</f>
        <v>-8680.2121306632198</v>
      </c>
      <c r="M518" s="2">
        <f>(H518+L518)/(4180*V_tubes)</f>
        <v>5.0320347284954735E-2</v>
      </c>
    </row>
    <row r="519" spans="2:13" s="2" customFormat="1" x14ac:dyDescent="0.25">
      <c r="B519" s="2">
        <f t="shared" si="21"/>
        <v>8.0666666666666664</v>
      </c>
      <c r="C519" s="2">
        <f>C518+pas_calc</f>
        <v>484</v>
      </c>
      <c r="D519" s="2">
        <f t="shared" si="22"/>
        <v>51.855583498564222</v>
      </c>
      <c r="E519" s="2">
        <f t="shared" si="23"/>
        <v>46.160004706748985</v>
      </c>
      <c r="F519" s="2">
        <f>P_sol*E_orientation*T_vitre*S_tubes*abs_tubes</f>
        <v>495.72000000000008</v>
      </c>
      <c r="G519" s="2">
        <f>P_sol*E_orientation*T_vitre*(s_tot-S_tubes)*abs_fond</f>
        <v>184.67999999999995</v>
      </c>
      <c r="H519" s="2">
        <f>(F519*60*pas_calc)</f>
        <v>29743.200000000004</v>
      </c>
      <c r="I519" s="2">
        <f>G519*60*pas_calc</f>
        <v>11080.799999999997</v>
      </c>
      <c r="J519" s="2">
        <f>(E519-t_ext)*((U_vitre*s_tot)+(U_fond*s_tot))*60*pas_calc</f>
        <v>19682.885732820265</v>
      </c>
      <c r="K519" s="2">
        <f>(I519-J519-L519)/mcp_capteur</f>
        <v>2.8037454664261531E-2</v>
      </c>
      <c r="L519" s="2">
        <f>S_tubes*10*(E519-D519)*60*pas_calc</f>
        <v>-8714.2355514773135</v>
      </c>
      <c r="M519" s="2">
        <f>(H519+L519)/(4180*V_tubes)</f>
        <v>5.0239063928490382E-2</v>
      </c>
    </row>
    <row r="520" spans="2:13" s="2" customFormat="1" x14ac:dyDescent="0.25">
      <c r="B520" s="2">
        <f t="shared" si="21"/>
        <v>8.0833333333333339</v>
      </c>
      <c r="C520" s="2">
        <f>C519+pas_calc</f>
        <v>485</v>
      </c>
      <c r="D520" s="2">
        <f t="shared" si="22"/>
        <v>51.905822562492709</v>
      </c>
      <c r="E520" s="2">
        <f t="shared" si="23"/>
        <v>46.18804216141325</v>
      </c>
      <c r="F520" s="2">
        <f>P_sol*E_orientation*T_vitre*S_tubes*abs_tubes</f>
        <v>495.72000000000008</v>
      </c>
      <c r="G520" s="2">
        <f>P_sol*E_orientation*T_vitre*(s_tot-S_tubes)*abs_fond</f>
        <v>184.67999999999995</v>
      </c>
      <c r="H520" s="2">
        <f>(F520*60*pas_calc)</f>
        <v>29743.200000000004</v>
      </c>
      <c r="I520" s="2">
        <f>G520*60*pas_calc</f>
        <v>11080.799999999997</v>
      </c>
      <c r="J520" s="2">
        <f>(E520-t_ext)*((U_vitre*s_tot)+(U_fond*s_tot))*60*pas_calc</f>
        <v>19717.035352601339</v>
      </c>
      <c r="K520" s="2">
        <f>(I520-J520-L520)/mcp_capteur</f>
        <v>2.7992165262558048E-2</v>
      </c>
      <c r="L520" s="2">
        <f>S_tubes*10*(E520-D520)*60*pas_calc</f>
        <v>-8748.2040136515734</v>
      </c>
      <c r="M520" s="2">
        <f>(H520+L520)/(4180*V_tubes)</f>
        <v>5.0157911870484746E-2</v>
      </c>
    </row>
    <row r="521" spans="2:13" s="2" customFormat="1" x14ac:dyDescent="0.25">
      <c r="B521" s="2">
        <f t="shared" si="21"/>
        <v>8.1</v>
      </c>
      <c r="C521" s="2">
        <f>C520+pas_calc</f>
        <v>486</v>
      </c>
      <c r="D521" s="2">
        <f t="shared" si="22"/>
        <v>51.955980474363194</v>
      </c>
      <c r="E521" s="2">
        <f t="shared" si="23"/>
        <v>46.21603432667581</v>
      </c>
      <c r="F521" s="2">
        <f>P_sol*E_orientation*T_vitre*S_tubes*abs_tubes</f>
        <v>495.72000000000008</v>
      </c>
      <c r="G521" s="2">
        <f>P_sol*E_orientation*T_vitre*(s_tot-S_tubes)*abs_fond</f>
        <v>184.67999999999995</v>
      </c>
      <c r="H521" s="2">
        <f>(F521*60*pas_calc)</f>
        <v>29743.200000000004</v>
      </c>
      <c r="I521" s="2">
        <f>G521*60*pas_calc</f>
        <v>11080.799999999997</v>
      </c>
      <c r="J521" s="2">
        <f>(E521-t_ext)*((U_vitre*s_tot)+(U_fond*s_tot))*60*pas_calc</f>
        <v>19751.129809891136</v>
      </c>
      <c r="K521" s="2">
        <f>(I521-J521-L521)/mcp_capteur</f>
        <v>2.7946949017640235E-2</v>
      </c>
      <c r="L521" s="2">
        <f>S_tubes*10*(E521-D521)*60*pas_calc</f>
        <v>-8782.1176059616992</v>
      </c>
      <c r="M521" s="2">
        <f>(H521+L521)/(4180*V_tubes)</f>
        <v>5.007689089884898E-2</v>
      </c>
    </row>
    <row r="522" spans="2:13" s="2" customFormat="1" x14ac:dyDescent="0.25">
      <c r="B522" s="2">
        <f t="shared" si="21"/>
        <v>8.1166666666666671</v>
      </c>
      <c r="C522" s="2">
        <f>C521+pas_calc</f>
        <v>487</v>
      </c>
      <c r="D522" s="2">
        <f t="shared" si="22"/>
        <v>52.006057365262045</v>
      </c>
      <c r="E522" s="2">
        <f t="shared" si="23"/>
        <v>46.24398127569345</v>
      </c>
      <c r="F522" s="2">
        <f>P_sol*E_orientation*T_vitre*S_tubes*abs_tubes</f>
        <v>495.72000000000008</v>
      </c>
      <c r="G522" s="2">
        <f>P_sol*E_orientation*T_vitre*(s_tot-S_tubes)*abs_fond</f>
        <v>184.67999999999995</v>
      </c>
      <c r="H522" s="2">
        <f>(F522*60*pas_calc)</f>
        <v>29743.200000000004</v>
      </c>
      <c r="I522" s="2">
        <f>G522*60*pas_calc</f>
        <v>11080.799999999997</v>
      </c>
      <c r="J522" s="2">
        <f>(E522-t_ext)*((U_vitre*s_tot)+(U_fond*s_tot))*60*pas_calc</f>
        <v>19785.16919379462</v>
      </c>
      <c r="K522" s="2">
        <f>(I522-J522-L522)/mcp_capteur</f>
        <v>2.7901805811331996E-2</v>
      </c>
      <c r="L522" s="2">
        <f>S_tubes*10*(E522-D522)*60*pas_calc</f>
        <v>-8815.9764170399503</v>
      </c>
      <c r="M522" s="2">
        <f>(H522+L522)/(4180*V_tubes)</f>
        <v>4.9996000801836984E-2</v>
      </c>
    </row>
    <row r="523" spans="2:13" s="2" customFormat="1" x14ac:dyDescent="0.25">
      <c r="B523" s="2">
        <f t="shared" si="21"/>
        <v>8.1333333333333329</v>
      </c>
      <c r="C523" s="2">
        <f>C522+pas_calc</f>
        <v>488</v>
      </c>
      <c r="D523" s="2">
        <f t="shared" si="22"/>
        <v>52.056053366063885</v>
      </c>
      <c r="E523" s="2">
        <f t="shared" si="23"/>
        <v>46.271883081504782</v>
      </c>
      <c r="F523" s="2">
        <f>P_sol*E_orientation*T_vitre*S_tubes*abs_tubes</f>
        <v>495.72000000000008</v>
      </c>
      <c r="G523" s="2">
        <f>P_sol*E_orientation*T_vitre*(s_tot-S_tubes)*abs_fond</f>
        <v>184.67999999999995</v>
      </c>
      <c r="H523" s="2">
        <f>(F523*60*pas_calc)</f>
        <v>29743.200000000004</v>
      </c>
      <c r="I523" s="2">
        <f>G523*60*pas_calc</f>
        <v>11080.799999999997</v>
      </c>
      <c r="J523" s="2">
        <f>(E523-t_ext)*((U_vitre*s_tot)+(U_fond*s_tot))*60*pas_calc</f>
        <v>19819.153593272826</v>
      </c>
      <c r="K523" s="2">
        <f>(I523-J523-L523)/mcp_capteur</f>
        <v>2.7856735525650038E-2</v>
      </c>
      <c r="L523" s="2">
        <f>S_tubes*10*(E523-D523)*60*pas_calc</f>
        <v>-8849.7805353754284</v>
      </c>
      <c r="M523" s="2">
        <f>(H523+L523)/(4180*V_tubes)</f>
        <v>4.9915241368044622E-2</v>
      </c>
    </row>
    <row r="524" spans="2:13" s="2" customFormat="1" x14ac:dyDescent="0.25">
      <c r="B524" s="2">
        <f t="shared" si="21"/>
        <v>8.15</v>
      </c>
      <c r="C524" s="2">
        <f>C523+pas_calc</f>
        <v>489</v>
      </c>
      <c r="D524" s="2">
        <f t="shared" si="22"/>
        <v>52.105968607431933</v>
      </c>
      <c r="E524" s="2">
        <f t="shared" si="23"/>
        <v>46.299739817030435</v>
      </c>
      <c r="F524" s="2">
        <f>P_sol*E_orientation*T_vitre*S_tubes*abs_tubes</f>
        <v>495.72000000000008</v>
      </c>
      <c r="G524" s="2">
        <f>P_sol*E_orientation*T_vitre*(s_tot-S_tubes)*abs_fond</f>
        <v>184.67999999999995</v>
      </c>
      <c r="H524" s="2">
        <f>(F524*60*pas_calc)</f>
        <v>29743.200000000004</v>
      </c>
      <c r="I524" s="2">
        <f>G524*60*pas_calc</f>
        <v>11080.799999999997</v>
      </c>
      <c r="J524" s="2">
        <f>(E524-t_ext)*((U_vitre*s_tot)+(U_fond*s_tot))*60*pas_calc</f>
        <v>19853.08309714307</v>
      </c>
      <c r="K524" s="2">
        <f>(I524-J524-L524)/mcp_capteur</f>
        <v>2.7811738042805245E-2</v>
      </c>
      <c r="L524" s="2">
        <f>S_tubes*10*(E524-D524)*60*pas_calc</f>
        <v>-8883.5300493142931</v>
      </c>
      <c r="M524" s="2">
        <f>(H524+L524)/(4180*V_tubes)</f>
        <v>4.9834612386409287E-2</v>
      </c>
    </row>
    <row r="525" spans="2:13" s="2" customFormat="1" x14ac:dyDescent="0.25">
      <c r="B525" s="2">
        <f t="shared" si="21"/>
        <v>8.1666666666666661</v>
      </c>
      <c r="C525" s="2">
        <f>C524+pas_calc</f>
        <v>490</v>
      </c>
      <c r="D525" s="2">
        <f t="shared" si="22"/>
        <v>52.155803219818345</v>
      </c>
      <c r="E525" s="2">
        <f t="shared" si="23"/>
        <v>46.327551555073242</v>
      </c>
      <c r="F525" s="2">
        <f>P_sol*E_orientation*T_vitre*S_tubes*abs_tubes</f>
        <v>495.72000000000008</v>
      </c>
      <c r="G525" s="2">
        <f>P_sol*E_orientation*T_vitre*(s_tot-S_tubes)*abs_fond</f>
        <v>184.67999999999995</v>
      </c>
      <c r="H525" s="2">
        <f>(F525*60*pas_calc)</f>
        <v>29743.200000000004</v>
      </c>
      <c r="I525" s="2">
        <f>G525*60*pas_calc</f>
        <v>11080.799999999997</v>
      </c>
      <c r="J525" s="2">
        <f>(E525-t_ext)*((U_vitre*s_tot)+(U_fond*s_tot))*60*pas_calc</f>
        <v>19886.957794079211</v>
      </c>
      <c r="K525" s="2">
        <f>(I525-J525-L525)/mcp_capteur</f>
        <v>2.7766813245198592E-2</v>
      </c>
      <c r="L525" s="2">
        <f>S_tubes*10*(E525-D525)*60*pas_calc</f>
        <v>-8917.2250470600084</v>
      </c>
      <c r="M525" s="2">
        <f>(H525+L525)/(4180*V_tubes)</f>
        <v>4.9754113646209255E-2</v>
      </c>
    </row>
    <row r="526" spans="2:13" s="2" customFormat="1" x14ac:dyDescent="0.25">
      <c r="B526" s="2">
        <f t="shared" si="21"/>
        <v>8.1833333333333336</v>
      </c>
      <c r="C526" s="2">
        <f>C525+pas_calc</f>
        <v>491</v>
      </c>
      <c r="D526" s="2">
        <f t="shared" si="22"/>
        <v>52.205557333464554</v>
      </c>
      <c r="E526" s="2">
        <f t="shared" si="23"/>
        <v>46.355318368318443</v>
      </c>
      <c r="F526" s="2">
        <f>P_sol*E_orientation*T_vitre*S_tubes*abs_tubes</f>
        <v>495.72000000000008</v>
      </c>
      <c r="G526" s="2">
        <f>P_sol*E_orientation*T_vitre*(s_tot-S_tubes)*abs_fond</f>
        <v>184.67999999999995</v>
      </c>
      <c r="H526" s="2">
        <f>(F526*60*pas_calc)</f>
        <v>29743.200000000004</v>
      </c>
      <c r="I526" s="2">
        <f>G526*60*pas_calc</f>
        <v>11080.799999999997</v>
      </c>
      <c r="J526" s="2">
        <f>(E526-t_ext)*((U_vitre*s_tot)+(U_fond*s_tot))*60*pas_calc</f>
        <v>19920.777772611862</v>
      </c>
      <c r="K526" s="2">
        <f>(I526-J526-L526)/mcp_capteur</f>
        <v>2.7721961015421584E-2</v>
      </c>
      <c r="L526" s="2">
        <f>S_tubes*10*(E526-D526)*60*pas_calc</f>
        <v>-8950.8656166735509</v>
      </c>
      <c r="M526" s="2">
        <f>(H526+L526)/(4180*V_tubes)</f>
        <v>4.9673744937063218E-2</v>
      </c>
    </row>
    <row r="527" spans="2:13" s="2" customFormat="1" x14ac:dyDescent="0.25">
      <c r="B527" s="2">
        <f t="shared" si="21"/>
        <v>8.1999999999999993</v>
      </c>
      <c r="C527" s="2">
        <f>C526+pas_calc</f>
        <v>492</v>
      </c>
      <c r="D527" s="2">
        <f t="shared" si="22"/>
        <v>52.255231078401614</v>
      </c>
      <c r="E527" s="2">
        <f t="shared" si="23"/>
        <v>46.383040329333866</v>
      </c>
      <c r="F527" s="2">
        <f>P_sol*E_orientation*T_vitre*S_tubes*abs_tubes</f>
        <v>495.72000000000008</v>
      </c>
      <c r="G527" s="2">
        <f>P_sol*E_orientation*T_vitre*(s_tot-S_tubes)*abs_fond</f>
        <v>184.67999999999995</v>
      </c>
      <c r="H527" s="2">
        <f>(F527*60*pas_calc)</f>
        <v>29743.200000000004</v>
      </c>
      <c r="I527" s="2">
        <f>G527*60*pas_calc</f>
        <v>11080.799999999997</v>
      </c>
      <c r="J527" s="2">
        <f>(E527-t_ext)*((U_vitre*s_tot)+(U_fond*s_tot))*60*pas_calc</f>
        <v>19954.543121128652</v>
      </c>
      <c r="K527" s="2">
        <f>(I527-J527-L527)/mcp_capteur</f>
        <v>2.7677181236250362E-2</v>
      </c>
      <c r="L527" s="2">
        <f>S_tubes*10*(E527-D527)*60*pas_calc</f>
        <v>-8984.4518460736563</v>
      </c>
      <c r="M527" s="2">
        <f>(H527+L527)/(4180*V_tubes)</f>
        <v>4.9593506048929696E-2</v>
      </c>
    </row>
    <row r="528" spans="2:13" s="2" customFormat="1" x14ac:dyDescent="0.25">
      <c r="B528" s="2">
        <f t="shared" si="21"/>
        <v>8.2166666666666668</v>
      </c>
      <c r="C528" s="2">
        <f>C527+pas_calc</f>
        <v>493</v>
      </c>
      <c r="D528" s="2">
        <f t="shared" si="22"/>
        <v>52.304824584450543</v>
      </c>
      <c r="E528" s="2">
        <f t="shared" si="23"/>
        <v>46.410717510570116</v>
      </c>
      <c r="F528" s="2">
        <f>P_sol*E_orientation*T_vitre*S_tubes*abs_tubes</f>
        <v>495.72000000000008</v>
      </c>
      <c r="G528" s="2">
        <f>P_sol*E_orientation*T_vitre*(s_tot-S_tubes)*abs_fond</f>
        <v>184.67999999999995</v>
      </c>
      <c r="H528" s="2">
        <f>(F528*60*pas_calc)</f>
        <v>29743.200000000004</v>
      </c>
      <c r="I528" s="2">
        <f>G528*60*pas_calc</f>
        <v>11080.799999999997</v>
      </c>
      <c r="J528" s="2">
        <f>(E528-t_ext)*((U_vitre*s_tot)+(U_fond*s_tot))*60*pas_calc</f>
        <v>19988.253927874401</v>
      </c>
      <c r="K528" s="2">
        <f>(I528-J528-L528)/mcp_capteur</f>
        <v>2.7632473790662516E-2</v>
      </c>
      <c r="L528" s="2">
        <f>S_tubes*10*(E528-D528)*60*pas_calc</f>
        <v>-9017.9838230370533</v>
      </c>
      <c r="M528" s="2">
        <f>(H528+L528)/(4180*V_tubes)</f>
        <v>4.9513396772106463E-2</v>
      </c>
    </row>
    <row r="529" spans="2:13" s="2" customFormat="1" x14ac:dyDescent="0.25">
      <c r="B529" s="2">
        <f t="shared" si="21"/>
        <v>8.2333333333333325</v>
      </c>
      <c r="C529" s="2">
        <f>C528+pas_calc</f>
        <v>494</v>
      </c>
      <c r="D529" s="2">
        <f t="shared" si="22"/>
        <v>52.354337981222649</v>
      </c>
      <c r="E529" s="2">
        <f t="shared" si="23"/>
        <v>46.438349984360777</v>
      </c>
      <c r="F529" s="2">
        <f>P_sol*E_orientation*T_vitre*S_tubes*abs_tubes</f>
        <v>495.72000000000008</v>
      </c>
      <c r="G529" s="2">
        <f>P_sol*E_orientation*T_vitre*(s_tot-S_tubes)*abs_fond</f>
        <v>184.67999999999995</v>
      </c>
      <c r="H529" s="2">
        <f>(F529*60*pas_calc)</f>
        <v>29743.200000000004</v>
      </c>
      <c r="I529" s="2">
        <f>G529*60*pas_calc</f>
        <v>11080.799999999997</v>
      </c>
      <c r="J529" s="2">
        <f>(E529-t_ext)*((U_vitre*s_tot)+(U_fond*s_tot))*60*pas_calc</f>
        <v>20021.910280951426</v>
      </c>
      <c r="K529" s="2">
        <f>(I529-J529-L529)/mcp_capteur</f>
        <v>2.7587838561809349E-2</v>
      </c>
      <c r="L529" s="2">
        <f>S_tubes*10*(E529-D529)*60*pas_calc</f>
        <v>-9051.461635198666</v>
      </c>
      <c r="M529" s="2">
        <f>(H529+L529)/(4180*V_tubes)</f>
        <v>4.9433416897230048E-2</v>
      </c>
    </row>
    <row r="530" spans="2:13" s="2" customFormat="1" x14ac:dyDescent="0.25">
      <c r="B530" s="2">
        <f t="shared" si="21"/>
        <v>8.25</v>
      </c>
      <c r="C530" s="2">
        <f>C529+pas_calc</f>
        <v>495</v>
      </c>
      <c r="D530" s="2">
        <f t="shared" si="22"/>
        <v>52.403771398119879</v>
      </c>
      <c r="E530" s="2">
        <f t="shared" si="23"/>
        <v>46.465937822922584</v>
      </c>
      <c r="F530" s="2">
        <f>P_sol*E_orientation*T_vitre*S_tubes*abs_tubes</f>
        <v>495.72000000000008</v>
      </c>
      <c r="G530" s="2">
        <f>P_sol*E_orientation*T_vitre*(s_tot-S_tubes)*abs_fond</f>
        <v>184.67999999999995</v>
      </c>
      <c r="H530" s="2">
        <f>(F530*60*pas_calc)</f>
        <v>29743.200000000004</v>
      </c>
      <c r="I530" s="2">
        <f>G530*60*pas_calc</f>
        <v>11080.799999999997</v>
      </c>
      <c r="J530" s="2">
        <f>(E530-t_ext)*((U_vitre*s_tot)+(U_fond*s_tot))*60*pas_calc</f>
        <v>20055.512268319708</v>
      </c>
      <c r="K530" s="2">
        <f>(I530-J530-L530)/mcp_capteur</f>
        <v>2.7543275433038614E-2</v>
      </c>
      <c r="L530" s="2">
        <f>S_tubes*10*(E530-D530)*60*pas_calc</f>
        <v>-9084.8853700518648</v>
      </c>
      <c r="M530" s="2">
        <f>(H530+L530)/(4180*V_tubes)</f>
        <v>4.9353566215275202E-2</v>
      </c>
    </row>
    <row r="531" spans="2:13" s="2" customFormat="1" x14ac:dyDescent="0.25">
      <c r="B531" s="2">
        <f t="shared" si="21"/>
        <v>8.2666666666666675</v>
      </c>
      <c r="C531" s="2">
        <f>C530+pas_calc</f>
        <v>496</v>
      </c>
      <c r="D531" s="2">
        <f t="shared" si="22"/>
        <v>52.453124964335153</v>
      </c>
      <c r="E531" s="2">
        <f t="shared" si="23"/>
        <v>46.493481098355623</v>
      </c>
      <c r="F531" s="2">
        <f>P_sol*E_orientation*T_vitre*S_tubes*abs_tubes</f>
        <v>495.72000000000008</v>
      </c>
      <c r="G531" s="2">
        <f>P_sol*E_orientation*T_vitre*(s_tot-S_tubes)*abs_fond</f>
        <v>184.67999999999995</v>
      </c>
      <c r="H531" s="2">
        <f>(F531*60*pas_calc)</f>
        <v>29743.200000000004</v>
      </c>
      <c r="I531" s="2">
        <f>G531*60*pas_calc</f>
        <v>11080.799999999997</v>
      </c>
      <c r="J531" s="2">
        <f>(E531-t_ext)*((U_vitre*s_tot)+(U_fond*s_tot))*60*pas_calc</f>
        <v>20089.059977797151</v>
      </c>
      <c r="K531" s="2">
        <f>(I531-J531-L531)/mcp_capteur</f>
        <v>2.749878428788179E-2</v>
      </c>
      <c r="L531" s="2">
        <f>S_tubes*10*(E531-D531)*60*pas_calc</f>
        <v>-9118.2551149486808</v>
      </c>
      <c r="M531" s="2">
        <f>(H531+L531)/(4180*V_tubes)</f>
        <v>4.9273844517554309E-2</v>
      </c>
    </row>
    <row r="532" spans="2:13" s="2" customFormat="1" x14ac:dyDescent="0.25">
      <c r="B532" s="2">
        <f t="shared" si="21"/>
        <v>8.2833333333333332</v>
      </c>
      <c r="C532" s="2">
        <f>C531+pas_calc</f>
        <v>497</v>
      </c>
      <c r="D532" s="2">
        <f t="shared" si="22"/>
        <v>52.50239880885271</v>
      </c>
      <c r="E532" s="2">
        <f t="shared" si="23"/>
        <v>46.520979882643502</v>
      </c>
      <c r="F532" s="2">
        <f>P_sol*E_orientation*T_vitre*S_tubes*abs_tubes</f>
        <v>495.72000000000008</v>
      </c>
      <c r="G532" s="2">
        <f>P_sol*E_orientation*T_vitre*(s_tot-S_tubes)*abs_fond</f>
        <v>184.67999999999995</v>
      </c>
      <c r="H532" s="2">
        <f>(F532*60*pas_calc)</f>
        <v>29743.200000000004</v>
      </c>
      <c r="I532" s="2">
        <f>G532*60*pas_calc</f>
        <v>11080.799999999997</v>
      </c>
      <c r="J532" s="2">
        <f>(E532-t_ext)*((U_vitre*s_tot)+(U_fond*s_tot))*60*pas_calc</f>
        <v>20122.553497059787</v>
      </c>
      <c r="K532" s="2">
        <f>(I532-J532-L532)/mcp_capteur</f>
        <v>2.745436501007498E-2</v>
      </c>
      <c r="L532" s="2">
        <f>S_tubes*10*(E532-D532)*60*pas_calc</f>
        <v>-9151.5709571000898</v>
      </c>
      <c r="M532" s="2">
        <f>(H532+L532)/(4180*V_tubes)</f>
        <v>4.9194251595716741E-2</v>
      </c>
    </row>
    <row r="533" spans="2:13" s="2" customFormat="1" x14ac:dyDescent="0.25">
      <c r="B533" s="2">
        <f t="shared" si="21"/>
        <v>8.3000000000000007</v>
      </c>
      <c r="C533" s="2">
        <f>C532+pas_calc</f>
        <v>498</v>
      </c>
      <c r="D533" s="2">
        <f t="shared" si="22"/>
        <v>52.551593060448425</v>
      </c>
      <c r="E533" s="2">
        <f t="shared" si="23"/>
        <v>46.548434247653574</v>
      </c>
      <c r="F533" s="2">
        <f>P_sol*E_orientation*T_vitre*S_tubes*abs_tubes</f>
        <v>495.72000000000008</v>
      </c>
      <c r="G533" s="2">
        <f>P_sol*E_orientation*T_vitre*(s_tot-S_tubes)*abs_fond</f>
        <v>184.67999999999995</v>
      </c>
      <c r="H533" s="2">
        <f>(F533*60*pas_calc)</f>
        <v>29743.200000000004</v>
      </c>
      <c r="I533" s="2">
        <f>G533*60*pas_calc</f>
        <v>11080.799999999997</v>
      </c>
      <c r="J533" s="2">
        <f>(E533-t_ext)*((U_vitre*s_tot)+(U_fond*s_tot))*60*pas_calc</f>
        <v>20155.992913642054</v>
      </c>
      <c r="K533" s="2">
        <f>(I533-J533-L533)/mcp_capteur</f>
        <v>2.7410017483516638E-2</v>
      </c>
      <c r="L533" s="2">
        <f>S_tubes*10*(E533-D533)*60*pas_calc</f>
        <v>-9184.8329835761233</v>
      </c>
      <c r="M533" s="2">
        <f>(H533+L533)/(4180*V_tubes)</f>
        <v>4.9114787241748614E-2</v>
      </c>
    </row>
    <row r="534" spans="2:13" s="2" customFormat="1" x14ac:dyDescent="0.25">
      <c r="B534" s="2">
        <f t="shared" si="21"/>
        <v>8.3166666666666664</v>
      </c>
      <c r="C534" s="2">
        <f>C533+pas_calc</f>
        <v>499</v>
      </c>
      <c r="D534" s="2">
        <f t="shared" si="22"/>
        <v>52.600707847690174</v>
      </c>
      <c r="E534" s="2">
        <f t="shared" si="23"/>
        <v>46.575844265137093</v>
      </c>
      <c r="F534" s="2">
        <f>P_sol*E_orientation*T_vitre*S_tubes*abs_tubes</f>
        <v>495.72000000000008</v>
      </c>
      <c r="G534" s="2">
        <f>P_sol*E_orientation*T_vitre*(s_tot-S_tubes)*abs_fond</f>
        <v>184.67999999999995</v>
      </c>
      <c r="H534" s="2">
        <f>(F534*60*pas_calc)</f>
        <v>29743.200000000004</v>
      </c>
      <c r="I534" s="2">
        <f>G534*60*pas_calc</f>
        <v>11080.799999999997</v>
      </c>
      <c r="J534" s="2">
        <f>(E534-t_ext)*((U_vitre*s_tot)+(U_fond*s_tot))*60*pas_calc</f>
        <v>20189.378314936981</v>
      </c>
      <c r="K534" s="2">
        <f>(I534-J534-L534)/mcp_capteur</f>
        <v>2.7365741592308042E-2</v>
      </c>
      <c r="L534" s="2">
        <f>S_tubes*10*(E534-D534)*60*pas_calc</f>
        <v>-9218.0412813062158</v>
      </c>
      <c r="M534" s="2">
        <f>(H534+L534)/(4180*V_tubes)</f>
        <v>4.9035451247971922E-2</v>
      </c>
    </row>
    <row r="535" spans="2:13" s="2" customFormat="1" x14ac:dyDescent="0.25">
      <c r="B535" s="2">
        <f t="shared" si="21"/>
        <v>8.3333333333333339</v>
      </c>
      <c r="C535" s="2">
        <f>C534+pas_calc</f>
        <v>500</v>
      </c>
      <c r="D535" s="2">
        <f t="shared" si="22"/>
        <v>52.649743298938148</v>
      </c>
      <c r="E535" s="2">
        <f t="shared" si="23"/>
        <v>46.603210006729398</v>
      </c>
      <c r="F535" s="2">
        <f>P_sol*E_orientation*T_vitre*S_tubes*abs_tubes</f>
        <v>495.72000000000008</v>
      </c>
      <c r="G535" s="2">
        <f>P_sol*E_orientation*T_vitre*(s_tot-S_tubes)*abs_fond</f>
        <v>184.67999999999995</v>
      </c>
      <c r="H535" s="2">
        <f>(F535*60*pas_calc)</f>
        <v>29743.200000000004</v>
      </c>
      <c r="I535" s="2">
        <f>G535*60*pas_calc</f>
        <v>11080.799999999997</v>
      </c>
      <c r="J535" s="2">
        <f>(E535-t_ext)*((U_vitre*s_tot)+(U_fond*s_tot))*60*pas_calc</f>
        <v>20222.709788196407</v>
      </c>
      <c r="K535" s="2">
        <f>(I535-J535-L535)/mcp_capteur</f>
        <v>2.7321537220744631E-2</v>
      </c>
      <c r="L535" s="2">
        <f>S_tubes*10*(E535-D535)*60*pas_calc</f>
        <v>-9251.1959370793884</v>
      </c>
      <c r="M535" s="2">
        <f>(H535+L535)/(4180*V_tubes)</f>
        <v>4.8956243407044089E-2</v>
      </c>
    </row>
    <row r="536" spans="2:13" s="2" customFormat="1" x14ac:dyDescent="0.25">
      <c r="B536" s="2">
        <f t="shared" si="21"/>
        <v>8.35</v>
      </c>
      <c r="C536" s="2">
        <f>C535+pas_calc</f>
        <v>501</v>
      </c>
      <c r="D536" s="2">
        <f t="shared" si="22"/>
        <v>52.698699542345189</v>
      </c>
      <c r="E536" s="2">
        <f t="shared" si="23"/>
        <v>46.630531543950141</v>
      </c>
      <c r="F536" s="2">
        <f>P_sol*E_orientation*T_vitre*S_tubes*abs_tubes</f>
        <v>495.72000000000008</v>
      </c>
      <c r="G536" s="2">
        <f>P_sol*E_orientation*T_vitre*(s_tot-S_tubes)*abs_fond</f>
        <v>184.67999999999995</v>
      </c>
      <c r="H536" s="2">
        <f>(F536*60*pas_calc)</f>
        <v>29743.200000000004</v>
      </c>
      <c r="I536" s="2">
        <f>G536*60*pas_calc</f>
        <v>11080.799999999997</v>
      </c>
      <c r="J536" s="2">
        <f>(E536-t_ext)*((U_vitre*s_tot)+(U_fond*s_tot))*60*pas_calc</f>
        <v>20255.987420531274</v>
      </c>
      <c r="K536" s="2">
        <f>(I536-J536-L536)/mcp_capteur</f>
        <v>2.7277404253286931E-2</v>
      </c>
      <c r="L536" s="2">
        <f>S_tubes*10*(E536-D536)*60*pas_calc</f>
        <v>-9284.2970375444238</v>
      </c>
      <c r="M536" s="2">
        <f>(H536+L536)/(4180*V_tubes)</f>
        <v>4.8877163511957623E-2</v>
      </c>
    </row>
    <row r="537" spans="2:13" s="2" customFormat="1" x14ac:dyDescent="0.25">
      <c r="B537" s="2">
        <f t="shared" si="21"/>
        <v>8.3666666666666671</v>
      </c>
      <c r="C537" s="2">
        <f>C536+pas_calc</f>
        <v>502</v>
      </c>
      <c r="D537" s="2">
        <f t="shared" si="22"/>
        <v>52.747576705857149</v>
      </c>
      <c r="E537" s="2">
        <f t="shared" si="23"/>
        <v>46.657808948203431</v>
      </c>
      <c r="F537" s="2">
        <f>P_sol*E_orientation*T_vitre*S_tubes*abs_tubes</f>
        <v>495.72000000000008</v>
      </c>
      <c r="G537" s="2">
        <f>P_sol*E_orientation*T_vitre*(s_tot-S_tubes)*abs_fond</f>
        <v>184.67999999999995</v>
      </c>
      <c r="H537" s="2">
        <f>(F537*60*pas_calc)</f>
        <v>29743.200000000004</v>
      </c>
      <c r="I537" s="2">
        <f>G537*60*pas_calc</f>
        <v>11080.799999999997</v>
      </c>
      <c r="J537" s="2">
        <f>(E537-t_ext)*((U_vitre*s_tot)+(U_fond*s_tot))*60*pas_calc</f>
        <v>20289.211298911778</v>
      </c>
      <c r="K537" s="2">
        <f>(I537-J537-L537)/mcp_capteur</f>
        <v>2.7233342574602373E-2</v>
      </c>
      <c r="L537" s="2">
        <f>S_tubes*10*(E537-D537)*60*pas_calc</f>
        <v>-9317.3446692101897</v>
      </c>
      <c r="M537" s="2">
        <f>(H537+L537)/(4180*V_tubes)</f>
        <v>4.8798211356039255E-2</v>
      </c>
    </row>
    <row r="538" spans="2:13" s="2" customFormat="1" x14ac:dyDescent="0.25">
      <c r="B538" s="2">
        <f t="shared" si="21"/>
        <v>8.3833333333333329</v>
      </c>
      <c r="C538" s="2">
        <f>C537+pas_calc</f>
        <v>503</v>
      </c>
      <c r="D538" s="2">
        <f t="shared" si="22"/>
        <v>52.796374917213186</v>
      </c>
      <c r="E538" s="2">
        <f t="shared" si="23"/>
        <v>46.685042290778036</v>
      </c>
      <c r="F538" s="2">
        <f>P_sol*E_orientation*T_vitre*S_tubes*abs_tubes</f>
        <v>495.72000000000008</v>
      </c>
      <c r="G538" s="2">
        <f>P_sol*E_orientation*T_vitre*(s_tot-S_tubes)*abs_fond</f>
        <v>184.67999999999995</v>
      </c>
      <c r="H538" s="2">
        <f>(F538*60*pas_calc)</f>
        <v>29743.200000000004</v>
      </c>
      <c r="I538" s="2">
        <f>G538*60*pas_calc</f>
        <v>11080.799999999997</v>
      </c>
      <c r="J538" s="2">
        <f>(E538-t_ext)*((U_vitre*s_tot)+(U_fond*s_tot))*60*pas_calc</f>
        <v>20322.381510167648</v>
      </c>
      <c r="K538" s="2">
        <f>(I538-J538-L538)/mcp_capteur</f>
        <v>2.718935206953256E-2</v>
      </c>
      <c r="L538" s="2">
        <f>S_tubes*10*(E538-D538)*60*pas_calc</f>
        <v>-9350.338918445781</v>
      </c>
      <c r="M538" s="2">
        <f>(H538+L538)/(4180*V_tubes)</f>
        <v>4.8719386732949649E-2</v>
      </c>
    </row>
    <row r="539" spans="2:13" s="2" customFormat="1" x14ac:dyDescent="0.25">
      <c r="B539" s="2">
        <f t="shared" si="21"/>
        <v>8.4</v>
      </c>
      <c r="C539" s="2">
        <f>C538+pas_calc</f>
        <v>504</v>
      </c>
      <c r="D539" s="2">
        <f t="shared" si="22"/>
        <v>52.845094303946134</v>
      </c>
      <c r="E539" s="2">
        <f t="shared" si="23"/>
        <v>46.71223164284757</v>
      </c>
      <c r="F539" s="2">
        <f>P_sol*E_orientation*T_vitre*S_tubes*abs_tubes</f>
        <v>495.72000000000008</v>
      </c>
      <c r="G539" s="2">
        <f>P_sol*E_orientation*T_vitre*(s_tot-S_tubes)*abs_fond</f>
        <v>184.67999999999995</v>
      </c>
      <c r="H539" s="2">
        <f>(F539*60*pas_calc)</f>
        <v>29743.200000000004</v>
      </c>
      <c r="I539" s="2">
        <f>G539*60*pas_calc</f>
        <v>11080.799999999997</v>
      </c>
      <c r="J539" s="2">
        <f>(E539-t_ext)*((U_vitre*s_tot)+(U_fond*s_tot))*60*pas_calc</f>
        <v>20355.49814098834</v>
      </c>
      <c r="K539" s="2">
        <f>(I539-J539-L539)/mcp_capteur</f>
        <v>2.7145432623115084E-2</v>
      </c>
      <c r="L539" s="2">
        <f>S_tubes*10*(E539-D539)*60*pas_calc</f>
        <v>-9383.2798714808032</v>
      </c>
      <c r="M539" s="2">
        <f>(H539+L539)/(4180*V_tubes)</f>
        <v>4.8640689436682739E-2</v>
      </c>
    </row>
    <row r="540" spans="2:13" s="2" customFormat="1" x14ac:dyDescent="0.25">
      <c r="B540" s="2">
        <f t="shared" si="21"/>
        <v>8.4166666666666661</v>
      </c>
      <c r="C540" s="2">
        <f>C539+pas_calc</f>
        <v>505</v>
      </c>
      <c r="D540" s="2">
        <f t="shared" si="22"/>
        <v>52.893734993382814</v>
      </c>
      <c r="E540" s="2">
        <f t="shared" si="23"/>
        <v>46.739377075470685</v>
      </c>
      <c r="F540" s="2">
        <f>P_sol*E_orientation*T_vitre*S_tubes*abs_tubes</f>
        <v>495.72000000000008</v>
      </c>
      <c r="G540" s="2">
        <f>P_sol*E_orientation*T_vitre*(s_tot-S_tubes)*abs_fond</f>
        <v>184.67999999999995</v>
      </c>
      <c r="H540" s="2">
        <f>(F540*60*pas_calc)</f>
        <v>29743.200000000004</v>
      </c>
      <c r="I540" s="2">
        <f>G540*60*pas_calc</f>
        <v>11080.799999999997</v>
      </c>
      <c r="J540" s="2">
        <f>(E540-t_ext)*((U_vitre*s_tot)+(U_fond*s_tot))*60*pas_calc</f>
        <v>20388.561277923294</v>
      </c>
      <c r="K540" s="2">
        <f>(I540-J540-L540)/mcp_capteur</f>
        <v>2.7101584120565347E-2</v>
      </c>
      <c r="L540" s="2">
        <f>S_tubes*10*(E540-D540)*60*pas_calc</f>
        <v>-9416.1676144055582</v>
      </c>
      <c r="M540" s="2">
        <f>(H540+L540)/(4180*V_tubes)</f>
        <v>4.8562119261565208E-2</v>
      </c>
    </row>
    <row r="541" spans="2:13" s="2" customFormat="1" x14ac:dyDescent="0.25">
      <c r="B541" s="2">
        <f t="shared" si="21"/>
        <v>8.4333333333333336</v>
      </c>
      <c r="C541" s="2">
        <f>C540+pas_calc</f>
        <v>506</v>
      </c>
      <c r="D541" s="2">
        <f t="shared" si="22"/>
        <v>52.942297112644383</v>
      </c>
      <c r="E541" s="2">
        <f t="shared" si="23"/>
        <v>46.76647865959125</v>
      </c>
      <c r="F541" s="2">
        <f>P_sol*E_orientation*T_vitre*S_tubes*abs_tubes</f>
        <v>495.72000000000008</v>
      </c>
      <c r="G541" s="2">
        <f>P_sol*E_orientation*T_vitre*(s_tot-S_tubes)*abs_fond</f>
        <v>184.67999999999995</v>
      </c>
      <c r="H541" s="2">
        <f>(F541*60*pas_calc)</f>
        <v>29743.200000000004</v>
      </c>
      <c r="I541" s="2">
        <f>G541*60*pas_calc</f>
        <v>11080.799999999997</v>
      </c>
      <c r="J541" s="2">
        <f>(E541-t_ext)*((U_vitre*s_tot)+(U_fond*s_tot))*60*pas_calc</f>
        <v>20421.571007382146</v>
      </c>
      <c r="K541" s="2">
        <f>(I541-J541-L541)/mcp_capteur</f>
        <v>2.7057806447286111E-2</v>
      </c>
      <c r="L541" s="2">
        <f>S_tubes*10*(E541-D541)*60*pas_calc</f>
        <v>-9449.0022331712935</v>
      </c>
      <c r="M541" s="2">
        <f>(H541+L541)/(4180*V_tubes)</f>
        <v>4.8483676002256018E-2</v>
      </c>
    </row>
    <row r="542" spans="2:13" s="2" customFormat="1" x14ac:dyDescent="0.25">
      <c r="B542" s="2">
        <f t="shared" si="21"/>
        <v>8.4499999999999993</v>
      </c>
      <c r="C542" s="2">
        <f>C541+pas_calc</f>
        <v>507</v>
      </c>
      <c r="D542" s="2">
        <f t="shared" si="22"/>
        <v>52.990780788646639</v>
      </c>
      <c r="E542" s="2">
        <f t="shared" si="23"/>
        <v>46.793536466038539</v>
      </c>
      <c r="F542" s="2">
        <f>P_sol*E_orientation*T_vitre*S_tubes*abs_tubes</f>
        <v>495.72000000000008</v>
      </c>
      <c r="G542" s="2">
        <f>P_sol*E_orientation*T_vitre*(s_tot-S_tubes)*abs_fond</f>
        <v>184.67999999999995</v>
      </c>
      <c r="H542" s="2">
        <f>(F542*60*pas_calc)</f>
        <v>29743.200000000004</v>
      </c>
      <c r="I542" s="2">
        <f>G542*60*pas_calc</f>
        <v>11080.799999999997</v>
      </c>
      <c r="J542" s="2">
        <f>(E542-t_ext)*((U_vitre*s_tot)+(U_fond*s_tot))*60*pas_calc</f>
        <v>20454.527415634941</v>
      </c>
      <c r="K542" s="2">
        <f>(I542-J542-L542)/mcp_capteur</f>
        <v>2.7014099488862485E-2</v>
      </c>
      <c r="L542" s="2">
        <f>S_tubes*10*(E542-D542)*60*pas_calc</f>
        <v>-9481.783813590393</v>
      </c>
      <c r="M542" s="2">
        <f>(H542+L542)/(4180*V_tubes)</f>
        <v>4.8405359453745807E-2</v>
      </c>
    </row>
    <row r="543" spans="2:13" s="2" customFormat="1" x14ac:dyDescent="0.25">
      <c r="B543" s="2">
        <f t="shared" si="21"/>
        <v>8.4666666666666668</v>
      </c>
      <c r="C543" s="2">
        <f>C542+pas_calc</f>
        <v>508</v>
      </c>
      <c r="D543" s="2">
        <f t="shared" si="22"/>
        <v>53.039186148100384</v>
      </c>
      <c r="E543" s="2">
        <f t="shared" si="23"/>
        <v>46.820550565527398</v>
      </c>
      <c r="F543" s="2">
        <f>P_sol*E_orientation*T_vitre*S_tubes*abs_tubes</f>
        <v>495.72000000000008</v>
      </c>
      <c r="G543" s="2">
        <f>P_sol*E_orientation*T_vitre*(s_tot-S_tubes)*abs_fond</f>
        <v>184.67999999999995</v>
      </c>
      <c r="H543" s="2">
        <f>(F543*60*pas_calc)</f>
        <v>29743.200000000004</v>
      </c>
      <c r="I543" s="2">
        <f>G543*60*pas_calc</f>
        <v>11080.799999999997</v>
      </c>
      <c r="J543" s="2">
        <f>(E543-t_ext)*((U_vitre*s_tot)+(U_fond*s_tot))*60*pas_calc</f>
        <v>20487.430588812374</v>
      </c>
      <c r="K543" s="2">
        <f>(I543-J543-L543)/mcp_capteur</f>
        <v>2.6970463131073302E-2</v>
      </c>
      <c r="L543" s="2">
        <f>S_tubes*10*(E543-D543)*60*pas_calc</f>
        <v>-9514.5124413366702</v>
      </c>
      <c r="M543" s="2">
        <f>(H543+L543)/(4180*V_tubes)</f>
        <v>4.832716941135632E-2</v>
      </c>
    </row>
    <row r="544" spans="2:13" s="2" customFormat="1" x14ac:dyDescent="0.25">
      <c r="B544" s="2">
        <f t="shared" si="21"/>
        <v>8.4833333333333325</v>
      </c>
      <c r="C544" s="2">
        <f>C543+pas_calc</f>
        <v>509</v>
      </c>
      <c r="D544" s="2">
        <f t="shared" si="22"/>
        <v>53.087513317511743</v>
      </c>
      <c r="E544" s="2">
        <f t="shared" si="23"/>
        <v>46.84752102865847</v>
      </c>
      <c r="F544" s="2">
        <f>P_sol*E_orientation*T_vitre*S_tubes*abs_tubes</f>
        <v>495.72000000000008</v>
      </c>
      <c r="G544" s="2">
        <f>P_sol*E_orientation*T_vitre*(s_tot-S_tubes)*abs_fond</f>
        <v>184.67999999999995</v>
      </c>
      <c r="H544" s="2">
        <f>(F544*60*pas_calc)</f>
        <v>29743.200000000004</v>
      </c>
      <c r="I544" s="2">
        <f>G544*60*pas_calc</f>
        <v>11080.799999999997</v>
      </c>
      <c r="J544" s="2">
        <f>(E544-t_ext)*((U_vitre*s_tot)+(U_fond*s_tot))*60*pas_calc</f>
        <v>20520.280612906019</v>
      </c>
      <c r="K544" s="2">
        <f>(I544-J544-L544)/mcp_capteur</f>
        <v>2.6926897259872021E-2</v>
      </c>
      <c r="L544" s="2">
        <f>S_tubes*10*(E544-D544)*60*pas_calc</f>
        <v>-9547.1882019455097</v>
      </c>
      <c r="M544" s="2">
        <f>(H544+L544)/(4180*V_tubes)</f>
        <v>4.8249105670739999E-2</v>
      </c>
    </row>
    <row r="545" spans="2:13" s="2" customFormat="1" x14ac:dyDescent="0.25">
      <c r="B545" s="2">
        <f t="shared" si="21"/>
        <v>8.5</v>
      </c>
      <c r="C545" s="2">
        <f>C544+pas_calc</f>
        <v>510</v>
      </c>
      <c r="D545" s="2">
        <f t="shared" si="22"/>
        <v>53.135762423182484</v>
      </c>
      <c r="E545" s="2">
        <f t="shared" si="23"/>
        <v>46.874447925918339</v>
      </c>
      <c r="F545" s="2">
        <f>P_sol*E_orientation*T_vitre*S_tubes*abs_tubes</f>
        <v>495.72000000000008</v>
      </c>
      <c r="G545" s="2">
        <f>P_sol*E_orientation*T_vitre*(s_tot-S_tubes)*abs_fond</f>
        <v>184.67999999999995</v>
      </c>
      <c r="H545" s="2">
        <f>(F545*60*pas_calc)</f>
        <v>29743.200000000004</v>
      </c>
      <c r="I545" s="2">
        <f>G545*60*pas_calc</f>
        <v>11080.799999999997</v>
      </c>
      <c r="J545" s="2">
        <f>(E545-t_ext)*((U_vitre*s_tot)+(U_fond*s_tot))*60*pas_calc</f>
        <v>20553.077573768536</v>
      </c>
      <c r="K545" s="2">
        <f>(I545-J545-L545)/mcp_capteur</f>
        <v>2.6883401761400819E-2</v>
      </c>
      <c r="L545" s="2">
        <f>S_tubes*10*(E545-D545)*60*pas_calc</f>
        <v>-9579.8111808141421</v>
      </c>
      <c r="M545" s="2">
        <f>(H545+L545)/(4180*V_tubes)</f>
        <v>4.817116802787931E-2</v>
      </c>
    </row>
    <row r="546" spans="2:13" s="2" customFormat="1" x14ac:dyDescent="0.25">
      <c r="B546" s="2">
        <f t="shared" si="21"/>
        <v>8.5166666666666675</v>
      </c>
      <c r="C546" s="2">
        <f>C545+pas_calc</f>
        <v>511</v>
      </c>
      <c r="D546" s="2">
        <f t="shared" si="22"/>
        <v>53.183933591210362</v>
      </c>
      <c r="E546" s="2">
        <f t="shared" si="23"/>
        <v>46.901331327679742</v>
      </c>
      <c r="F546" s="2">
        <f>P_sol*E_orientation*T_vitre*S_tubes*abs_tubes</f>
        <v>495.72000000000008</v>
      </c>
      <c r="G546" s="2">
        <f>P_sol*E_orientation*T_vitre*(s_tot-S_tubes)*abs_fond</f>
        <v>184.67999999999995</v>
      </c>
      <c r="H546" s="2">
        <f>(F546*60*pas_calc)</f>
        <v>29743.200000000004</v>
      </c>
      <c r="I546" s="2">
        <f>G546*60*pas_calc</f>
        <v>11080.799999999997</v>
      </c>
      <c r="J546" s="2">
        <f>(E546-t_ext)*((U_vitre*s_tot)+(U_fond*s_tot))*60*pas_calc</f>
        <v>20585.821557113926</v>
      </c>
      <c r="K546" s="2">
        <f>(I546-J546-L546)/mcp_capteur</f>
        <v>2.6839976521980589E-2</v>
      </c>
      <c r="L546" s="2">
        <f>S_tubes*10*(E546-D546)*60*pas_calc</f>
        <v>-9612.3814632018511</v>
      </c>
      <c r="M546" s="2">
        <f>(H546+L546)/(4180*V_tubes)</f>
        <v>4.809335627908632E-2</v>
      </c>
    </row>
    <row r="547" spans="2:13" s="2" customFormat="1" x14ac:dyDescent="0.25">
      <c r="B547" s="2">
        <f t="shared" si="21"/>
        <v>8.5333333333333332</v>
      </c>
      <c r="C547" s="2">
        <f>C546+pas_calc</f>
        <v>512</v>
      </c>
      <c r="D547" s="2">
        <f t="shared" si="22"/>
        <v>53.232026947489452</v>
      </c>
      <c r="E547" s="2">
        <f t="shared" si="23"/>
        <v>46.928171304201726</v>
      </c>
      <c r="F547" s="2">
        <f>P_sol*E_orientation*T_vitre*S_tubes*abs_tubes</f>
        <v>495.72000000000008</v>
      </c>
      <c r="G547" s="2">
        <f>P_sol*E_orientation*T_vitre*(s_tot-S_tubes)*abs_fond</f>
        <v>184.67999999999995</v>
      </c>
      <c r="H547" s="2">
        <f>(F547*60*pas_calc)</f>
        <v>29743.200000000004</v>
      </c>
      <c r="I547" s="2">
        <f>G547*60*pas_calc</f>
        <v>11080.799999999997</v>
      </c>
      <c r="J547" s="2">
        <f>(E547-t_ext)*((U_vitre*s_tot)+(U_fond*s_tot))*60*pas_calc</f>
        <v>20618.512648517706</v>
      </c>
      <c r="K547" s="2">
        <f>(I547-J547-L547)/mcp_capteur</f>
        <v>2.679662142812822E-2</v>
      </c>
      <c r="L547" s="2">
        <f>S_tubes*10*(E547-D547)*60*pas_calc</f>
        <v>-9644.8991342302215</v>
      </c>
      <c r="M547" s="2">
        <f>(H547+L547)/(4180*V_tubes)</f>
        <v>4.8015670221002053E-2</v>
      </c>
    </row>
    <row r="548" spans="2:13" s="2" customFormat="1" x14ac:dyDescent="0.25">
      <c r="B548" s="2">
        <f t="shared" ref="B548:B611" si="24">C548/60</f>
        <v>8.5500000000000007</v>
      </c>
      <c r="C548" s="2">
        <f>C547+pas_calc</f>
        <v>513</v>
      </c>
      <c r="D548" s="2">
        <f t="shared" si="22"/>
        <v>53.280042617710457</v>
      </c>
      <c r="E548" s="2">
        <f t="shared" si="23"/>
        <v>46.954967925629852</v>
      </c>
      <c r="F548" s="2">
        <f>P_sol*E_orientation*T_vitre*S_tubes*abs_tubes</f>
        <v>495.72000000000008</v>
      </c>
      <c r="G548" s="2">
        <f>P_sol*E_orientation*T_vitre*(s_tot-S_tubes)*abs_fond</f>
        <v>184.67999999999995</v>
      </c>
      <c r="H548" s="2">
        <f>(F548*60*pas_calc)</f>
        <v>29743.200000000004</v>
      </c>
      <c r="I548" s="2">
        <f>G548*60*pas_calc</f>
        <v>11080.799999999997</v>
      </c>
      <c r="J548" s="2">
        <f>(E548-t_ext)*((U_vitre*s_tot)+(U_fond*s_tot))*60*pas_calc</f>
        <v>20651.150933417161</v>
      </c>
      <c r="K548" s="2">
        <f>(I548-J548-L548)/mcp_capteur</f>
        <v>2.6753336366541133E-2</v>
      </c>
      <c r="L548" s="2">
        <f>S_tubes*10*(E548-D548)*60*pas_calc</f>
        <v>-9677.3642788833276</v>
      </c>
      <c r="M548" s="2">
        <f>(H548+L548)/(4180*V_tubes)</f>
        <v>4.7938109650596042E-2</v>
      </c>
    </row>
    <row r="549" spans="2:13" s="2" customFormat="1" x14ac:dyDescent="0.25">
      <c r="B549" s="2">
        <f t="shared" si="24"/>
        <v>8.5666666666666664</v>
      </c>
      <c r="C549" s="2">
        <f>C548+pas_calc</f>
        <v>514</v>
      </c>
      <c r="D549" s="2">
        <f t="shared" ref="D549:D612" si="25">D548+M548</f>
        <v>53.327980727361052</v>
      </c>
      <c r="E549" s="2">
        <f t="shared" ref="E549:E612" si="26">E548+K548</f>
        <v>46.981721261996391</v>
      </c>
      <c r="F549" s="2">
        <f>P_sol*E_orientation*T_vitre*S_tubes*abs_tubes</f>
        <v>495.72000000000008</v>
      </c>
      <c r="G549" s="2">
        <f>P_sol*E_orientation*T_vitre*(s_tot-S_tubes)*abs_fond</f>
        <v>184.67999999999995</v>
      </c>
      <c r="H549" s="2">
        <f>(F549*60*pas_calc)</f>
        <v>29743.200000000004</v>
      </c>
      <c r="I549" s="2">
        <f>G549*60*pas_calc</f>
        <v>11080.799999999997</v>
      </c>
      <c r="J549" s="2">
        <f>(E549-t_ext)*((U_vitre*s_tot)+(U_fond*s_tot))*60*pas_calc</f>
        <v>20683.736497111604</v>
      </c>
      <c r="K549" s="2">
        <f>(I549-J549-L549)/mcp_capteur</f>
        <v>2.6710121224081375E-2</v>
      </c>
      <c r="L549" s="2">
        <f>S_tubes*10*(E549-D549)*60*pas_calc</f>
        <v>-9709.776982007932</v>
      </c>
      <c r="M549" s="2">
        <f>(H549+L549)/(4180*V_tubes)</f>
        <v>4.7860674365165876E-2</v>
      </c>
    </row>
    <row r="550" spans="2:13" s="2" customFormat="1" x14ac:dyDescent="0.25">
      <c r="B550" s="2">
        <f t="shared" si="24"/>
        <v>8.5833333333333339</v>
      </c>
      <c r="C550" s="2">
        <f>C549+pas_calc</f>
        <v>515</v>
      </c>
      <c r="D550" s="2">
        <f t="shared" si="25"/>
        <v>53.37584140172622</v>
      </c>
      <c r="E550" s="2">
        <f t="shared" si="26"/>
        <v>47.008431383220476</v>
      </c>
      <c r="F550" s="2">
        <f>P_sol*E_orientation*T_vitre*S_tubes*abs_tubes</f>
        <v>495.72000000000008</v>
      </c>
      <c r="G550" s="2">
        <f>P_sol*E_orientation*T_vitre*(s_tot-S_tubes)*abs_fond</f>
        <v>184.67999999999995</v>
      </c>
      <c r="H550" s="2">
        <f>(F550*60*pas_calc)</f>
        <v>29743.200000000004</v>
      </c>
      <c r="I550" s="2">
        <f>G550*60*pas_calc</f>
        <v>11080.799999999997</v>
      </c>
      <c r="J550" s="2">
        <f>(E550-t_ext)*((U_vitre*s_tot)+(U_fond*s_tot))*60*pas_calc</f>
        <v>20716.26942476254</v>
      </c>
      <c r="K550" s="2">
        <f>(I550-J550-L550)/mcp_capteur</f>
        <v>2.6666975887811532E-2</v>
      </c>
      <c r="L550" s="2">
        <f>S_tubes*10*(E550-D550)*60*pas_calc</f>
        <v>-9742.1373283137891</v>
      </c>
      <c r="M550" s="2">
        <f>(H550+L550)/(4180*V_tubes)</f>
        <v>4.7783364162336459E-2</v>
      </c>
    </row>
    <row r="551" spans="2:13" s="2" customFormat="1" x14ac:dyDescent="0.25">
      <c r="B551" s="2">
        <f t="shared" si="24"/>
        <v>8.6</v>
      </c>
      <c r="C551" s="2">
        <f>C550+pas_calc</f>
        <v>516</v>
      </c>
      <c r="D551" s="2">
        <f t="shared" si="25"/>
        <v>53.423624765888555</v>
      </c>
      <c r="E551" s="2">
        <f t="shared" si="26"/>
        <v>47.035098359108289</v>
      </c>
      <c r="F551" s="2">
        <f>P_sol*E_orientation*T_vitre*S_tubes*abs_tubes</f>
        <v>495.72000000000008</v>
      </c>
      <c r="G551" s="2">
        <f>P_sol*E_orientation*T_vitre*(s_tot-S_tubes)*abs_fond</f>
        <v>184.67999999999995</v>
      </c>
      <c r="H551" s="2">
        <f>(F551*60*pas_calc)</f>
        <v>29743.200000000004</v>
      </c>
      <c r="I551" s="2">
        <f>G551*60*pas_calc</f>
        <v>11080.799999999997</v>
      </c>
      <c r="J551" s="2">
        <f>(E551-t_ext)*((U_vitre*s_tot)+(U_fond*s_tot))*60*pas_calc</f>
        <v>20748.749801393897</v>
      </c>
      <c r="K551" s="2">
        <f>(I551-J551-L551)/mcp_capteur</f>
        <v>2.6623900244976993E-2</v>
      </c>
      <c r="L551" s="2">
        <f>S_tubes*10*(E551-D551)*60*pas_calc</f>
        <v>-9774.4454023738072</v>
      </c>
      <c r="M551" s="2">
        <f>(H551+L551)/(4180*V_tubes)</f>
        <v>4.7706178840059607E-2</v>
      </c>
    </row>
    <row r="552" spans="2:13" s="2" customFormat="1" x14ac:dyDescent="0.25">
      <c r="B552" s="2">
        <f t="shared" si="24"/>
        <v>8.6166666666666671</v>
      </c>
      <c r="C552" s="2">
        <f>C551+pas_calc</f>
        <v>517</v>
      </c>
      <c r="D552" s="2">
        <f t="shared" si="25"/>
        <v>53.471330944728614</v>
      </c>
      <c r="E552" s="2">
        <f t="shared" si="26"/>
        <v>47.061722259353267</v>
      </c>
      <c r="F552" s="2">
        <f>P_sol*E_orientation*T_vitre*S_tubes*abs_tubes</f>
        <v>495.72000000000008</v>
      </c>
      <c r="G552" s="2">
        <f>P_sol*E_orientation*T_vitre*(s_tot-S_tubes)*abs_fond</f>
        <v>184.67999999999995</v>
      </c>
      <c r="H552" s="2">
        <f>(F552*60*pas_calc)</f>
        <v>29743.200000000004</v>
      </c>
      <c r="I552" s="2">
        <f>G552*60*pas_calc</f>
        <v>11080.799999999997</v>
      </c>
      <c r="J552" s="2">
        <f>(E552-t_ext)*((U_vitre*s_tot)+(U_fond*s_tot))*60*pas_calc</f>
        <v>20781.17771189228</v>
      </c>
      <c r="K552" s="2">
        <f>(I552-J552-L552)/mcp_capteur</f>
        <v>2.6580894182999599E-2</v>
      </c>
      <c r="L552" s="2">
        <f>S_tubes*10*(E552-D552)*60*pas_calc</f>
        <v>-9806.701288624281</v>
      </c>
      <c r="M552" s="2">
        <f>(H552+L552)/(4180*V_tubes)</f>
        <v>4.7629118196613536E-2</v>
      </c>
    </row>
    <row r="553" spans="2:13" s="2" customFormat="1" x14ac:dyDescent="0.25">
      <c r="B553" s="2">
        <f t="shared" si="24"/>
        <v>8.6333333333333329</v>
      </c>
      <c r="C553" s="2">
        <f>C552+pas_calc</f>
        <v>518</v>
      </c>
      <c r="D553" s="2">
        <f t="shared" si="25"/>
        <v>53.518960062925224</v>
      </c>
      <c r="E553" s="2">
        <f t="shared" si="26"/>
        <v>47.088303153536266</v>
      </c>
      <c r="F553" s="2">
        <f>P_sol*E_orientation*T_vitre*S_tubes*abs_tubes</f>
        <v>495.72000000000008</v>
      </c>
      <c r="G553" s="2">
        <f>P_sol*E_orientation*T_vitre*(s_tot-S_tubes)*abs_fond</f>
        <v>184.67999999999995</v>
      </c>
      <c r="H553" s="2">
        <f>(F553*60*pas_calc)</f>
        <v>29743.200000000004</v>
      </c>
      <c r="I553" s="2">
        <f>G553*60*pas_calc</f>
        <v>11080.799999999997</v>
      </c>
      <c r="J553" s="2">
        <f>(E553-t_ext)*((U_vitre*s_tot)+(U_fond*s_tot))*60*pas_calc</f>
        <v>20813.553241007172</v>
      </c>
      <c r="K553" s="2">
        <f>(I553-J553-L553)/mcp_capteur</f>
        <v>2.6537957589483085E-2</v>
      </c>
      <c r="L553" s="2">
        <f>S_tubes*10*(E553-D553)*60*pas_calc</f>
        <v>-9838.9050713651068</v>
      </c>
      <c r="M553" s="2">
        <f>(H553+L553)/(4180*V_tubes)</f>
        <v>4.7552182030602311E-2</v>
      </c>
    </row>
    <row r="554" spans="2:13" s="2" customFormat="1" x14ac:dyDescent="0.25">
      <c r="B554" s="2">
        <f t="shared" si="24"/>
        <v>8.65</v>
      </c>
      <c r="C554" s="2">
        <f>C553+pas_calc</f>
        <v>519</v>
      </c>
      <c r="D554" s="2">
        <f t="shared" si="25"/>
        <v>53.566512244955824</v>
      </c>
      <c r="E554" s="2">
        <f t="shared" si="26"/>
        <v>47.114841111125749</v>
      </c>
      <c r="F554" s="2">
        <f>P_sol*E_orientation*T_vitre*S_tubes*abs_tubes</f>
        <v>495.72000000000008</v>
      </c>
      <c r="G554" s="2">
        <f>P_sol*E_orientation*T_vitre*(s_tot-S_tubes)*abs_fond</f>
        <v>184.67999999999995</v>
      </c>
      <c r="H554" s="2">
        <f>(F554*60*pas_calc)</f>
        <v>29743.200000000004</v>
      </c>
      <c r="I554" s="2">
        <f>G554*60*pas_calc</f>
        <v>11080.799999999997</v>
      </c>
      <c r="J554" s="2">
        <f>(E554-t_ext)*((U_vitre*s_tot)+(U_fond*s_tot))*60*pas_calc</f>
        <v>20845.876473351163</v>
      </c>
      <c r="K554" s="2">
        <f>(I554-J554-L554)/mcp_capteur</f>
        <v>2.649509035221263E-2</v>
      </c>
      <c r="L554" s="2">
        <f>S_tubes*10*(E554-D554)*60*pas_calc</f>
        <v>-9871.0568347600165</v>
      </c>
      <c r="M554" s="2">
        <f>(H554+L554)/(4180*V_tubes)</f>
        <v>4.747537014095532E-2</v>
      </c>
    </row>
    <row r="555" spans="2:13" s="2" customFormat="1" x14ac:dyDescent="0.25">
      <c r="B555" s="2">
        <f t="shared" si="24"/>
        <v>8.6666666666666661</v>
      </c>
      <c r="C555" s="2">
        <f>C554+pas_calc</f>
        <v>520</v>
      </c>
      <c r="D555" s="2">
        <f t="shared" si="25"/>
        <v>53.613987615096782</v>
      </c>
      <c r="E555" s="2">
        <f t="shared" si="26"/>
        <v>47.141336201477962</v>
      </c>
      <c r="F555" s="2">
        <f>P_sol*E_orientation*T_vitre*S_tubes*abs_tubes</f>
        <v>495.72000000000008</v>
      </c>
      <c r="G555" s="2">
        <f>P_sol*E_orientation*T_vitre*(s_tot-S_tubes)*abs_fond</f>
        <v>184.67999999999995</v>
      </c>
      <c r="H555" s="2">
        <f>(F555*60*pas_calc)</f>
        <v>29743.200000000004</v>
      </c>
      <c r="I555" s="2">
        <f>G555*60*pas_calc</f>
        <v>11080.799999999997</v>
      </c>
      <c r="J555" s="2">
        <f>(E555-t_ext)*((U_vitre*s_tot)+(U_fond*s_tot))*60*pas_calc</f>
        <v>20878.14749340016</v>
      </c>
      <c r="K555" s="2">
        <f>(I555-J555-L555)/mcp_capteur</f>
        <v>2.6452292359158035E-2</v>
      </c>
      <c r="L555" s="2">
        <f>S_tubes*10*(E555-D555)*60*pas_calc</f>
        <v>-9903.1566628367946</v>
      </c>
      <c r="M555" s="2">
        <f>(H555+L555)/(4180*V_tubes)</f>
        <v>4.7398682326926699E-2</v>
      </c>
    </row>
    <row r="556" spans="2:13" s="2" customFormat="1" x14ac:dyDescent="0.25">
      <c r="B556" s="2">
        <f t="shared" si="24"/>
        <v>8.6833333333333336</v>
      </c>
      <c r="C556" s="2">
        <f>C555+pas_calc</f>
        <v>521</v>
      </c>
      <c r="D556" s="2">
        <f t="shared" si="25"/>
        <v>53.661386297423711</v>
      </c>
      <c r="E556" s="2">
        <f t="shared" si="26"/>
        <v>47.167788493837122</v>
      </c>
      <c r="F556" s="2">
        <f>P_sol*E_orientation*T_vitre*S_tubes*abs_tubes</f>
        <v>495.72000000000008</v>
      </c>
      <c r="G556" s="2">
        <f>P_sol*E_orientation*T_vitre*(s_tot-S_tubes)*abs_fond</f>
        <v>184.67999999999995</v>
      </c>
      <c r="H556" s="2">
        <f>(F556*60*pas_calc)</f>
        <v>29743.200000000004</v>
      </c>
      <c r="I556" s="2">
        <f>G556*60*pas_calc</f>
        <v>11080.799999999997</v>
      </c>
      <c r="J556" s="2">
        <f>(E556-t_ext)*((U_vitre*s_tot)+(U_fond*s_tot))*60*pas_calc</f>
        <v>20910.366385493613</v>
      </c>
      <c r="K556" s="2">
        <f>(I556-J556-L556)/mcp_capteur</f>
        <v>2.640956349846647E-2</v>
      </c>
      <c r="L556" s="2">
        <f>S_tubes*10*(E556-D556)*60*pas_calc</f>
        <v>-9935.2046394874815</v>
      </c>
      <c r="M556" s="2">
        <f>(H556+L556)/(4180*V_tubes)</f>
        <v>4.7322118388094907E-2</v>
      </c>
    </row>
    <row r="557" spans="2:13" s="2" customFormat="1" x14ac:dyDescent="0.25">
      <c r="B557" s="2">
        <f t="shared" si="24"/>
        <v>8.6999999999999993</v>
      </c>
      <c r="C557" s="2">
        <f>C556+pas_calc</f>
        <v>522</v>
      </c>
      <c r="D557" s="2">
        <f t="shared" si="25"/>
        <v>53.708708415811806</v>
      </c>
      <c r="E557" s="2">
        <f t="shared" si="26"/>
        <v>47.194198057335591</v>
      </c>
      <c r="F557" s="2">
        <f>P_sol*E_orientation*T_vitre*S_tubes*abs_tubes</f>
        <v>495.72000000000008</v>
      </c>
      <c r="G557" s="2">
        <f>P_sol*E_orientation*T_vitre*(s_tot-S_tubes)*abs_fond</f>
        <v>184.67999999999995</v>
      </c>
      <c r="H557" s="2">
        <f>(F557*60*pas_calc)</f>
        <v>29743.200000000004</v>
      </c>
      <c r="I557" s="2">
        <f>G557*60*pas_calc</f>
        <v>11080.799999999997</v>
      </c>
      <c r="J557" s="2">
        <f>(E557-t_ext)*((U_vitre*s_tot)+(U_fond*s_tot))*60*pas_calc</f>
        <v>20942.533233834751</v>
      </c>
      <c r="K557" s="2">
        <f>(I557-J557-L557)/mcp_capteur</f>
        <v>2.6366903658464252E-2</v>
      </c>
      <c r="L557" s="2">
        <f>S_tubes*10*(E557-D557)*60*pas_calc</f>
        <v>-9967.2008484686103</v>
      </c>
      <c r="M557" s="2">
        <f>(H557+L557)/(4180*V_tubes)</f>
        <v>4.7245678124362131E-2</v>
      </c>
    </row>
    <row r="558" spans="2:13" s="2" customFormat="1" x14ac:dyDescent="0.25">
      <c r="B558" s="2">
        <f t="shared" si="24"/>
        <v>8.7166666666666668</v>
      </c>
      <c r="C558" s="2">
        <f>C557+pas_calc</f>
        <v>523</v>
      </c>
      <c r="D558" s="2">
        <f t="shared" si="25"/>
        <v>53.755954093936168</v>
      </c>
      <c r="E558" s="2">
        <f t="shared" si="26"/>
        <v>47.220564960994054</v>
      </c>
      <c r="F558" s="2">
        <f>P_sol*E_orientation*T_vitre*S_tubes*abs_tubes</f>
        <v>495.72000000000008</v>
      </c>
      <c r="G558" s="2">
        <f>P_sol*E_orientation*T_vitre*(s_tot-S_tubes)*abs_fond</f>
        <v>184.67999999999995</v>
      </c>
      <c r="H558" s="2">
        <f>(F558*60*pas_calc)</f>
        <v>29743.200000000004</v>
      </c>
      <c r="I558" s="2">
        <f>G558*60*pas_calc</f>
        <v>11080.799999999997</v>
      </c>
      <c r="J558" s="2">
        <f>(E558-t_ext)*((U_vitre*s_tot)+(U_fond*s_tot))*60*pas_calc</f>
        <v>20974.648122490758</v>
      </c>
      <c r="K558" s="2">
        <f>(I558-J558-L558)/mcp_capteur</f>
        <v>2.6324312727669167E-2</v>
      </c>
      <c r="L558" s="2">
        <f>S_tubes*10*(E558-D558)*60*pas_calc</f>
        <v>-9999.1453734014376</v>
      </c>
      <c r="M558" s="2">
        <f>(H558+L558)/(4180*V_tubes)</f>
        <v>4.7169361335953737E-2</v>
      </c>
    </row>
    <row r="559" spans="2:13" s="2" customFormat="1" x14ac:dyDescent="0.25">
      <c r="B559" s="2">
        <f t="shared" si="24"/>
        <v>8.7333333333333325</v>
      </c>
      <c r="C559" s="2">
        <f>C558+pas_calc</f>
        <v>524</v>
      </c>
      <c r="D559" s="2">
        <f t="shared" si="25"/>
        <v>53.803123455272122</v>
      </c>
      <c r="E559" s="2">
        <f t="shared" si="26"/>
        <v>47.24688927372172</v>
      </c>
      <c r="F559" s="2">
        <f>P_sol*E_orientation*T_vitre*S_tubes*abs_tubes</f>
        <v>495.72000000000008</v>
      </c>
      <c r="G559" s="2">
        <f>P_sol*E_orientation*T_vitre*(s_tot-S_tubes)*abs_fond</f>
        <v>184.67999999999995</v>
      </c>
      <c r="H559" s="2">
        <f>(F559*60*pas_calc)</f>
        <v>29743.200000000004</v>
      </c>
      <c r="I559" s="2">
        <f>G559*60*pas_calc</f>
        <v>11080.799999999997</v>
      </c>
      <c r="J559" s="2">
        <f>(E559-t_ext)*((U_vitre*s_tot)+(U_fond*s_tot))*60*pas_calc</f>
        <v>21006.711135393056</v>
      </c>
      <c r="K559" s="2">
        <f>(I559-J559-L559)/mcp_capteur</f>
        <v>2.628179059476406E-2</v>
      </c>
      <c r="L559" s="2">
        <f>S_tubes*10*(E559-D559)*60*pas_calc</f>
        <v>-10031.038297772115</v>
      </c>
      <c r="M559" s="2">
        <f>(H559+L559)/(4180*V_tubes)</f>
        <v>4.7093167823417853E-2</v>
      </c>
    </row>
    <row r="560" spans="2:13" s="2" customFormat="1" x14ac:dyDescent="0.25">
      <c r="B560" s="2">
        <f t="shared" si="24"/>
        <v>8.75</v>
      </c>
      <c r="C560" s="2">
        <f>C559+pas_calc</f>
        <v>525</v>
      </c>
      <c r="D560" s="2">
        <f t="shared" si="25"/>
        <v>53.850216623095541</v>
      </c>
      <c r="E560" s="2">
        <f t="shared" si="26"/>
        <v>47.273171064316486</v>
      </c>
      <c r="F560" s="2">
        <f>P_sol*E_orientation*T_vitre*S_tubes*abs_tubes</f>
        <v>495.72000000000008</v>
      </c>
      <c r="G560" s="2">
        <f>P_sol*E_orientation*T_vitre*(s_tot-S_tubes)*abs_fond</f>
        <v>184.67999999999995</v>
      </c>
      <c r="H560" s="2">
        <f>(F560*60*pas_calc)</f>
        <v>29743.200000000004</v>
      </c>
      <c r="I560" s="2">
        <f>G560*60*pas_calc</f>
        <v>11080.799999999997</v>
      </c>
      <c r="J560" s="2">
        <f>(E560-t_ext)*((U_vitre*s_tot)+(U_fond*s_tot))*60*pas_calc</f>
        <v>21038.722356337483</v>
      </c>
      <c r="K560" s="2">
        <f>(I560-J560-L560)/mcp_capteur</f>
        <v>2.6239337148617325E-2</v>
      </c>
      <c r="L560" s="2">
        <f>S_tubes*10*(E560-D560)*60*pas_calc</f>
        <v>-10062.879704931955</v>
      </c>
      <c r="M560" s="2">
        <f>(H560+L560)/(4180*V_tubes)</f>
        <v>4.701709738762478E-2</v>
      </c>
    </row>
    <row r="561" spans="2:13" s="2" customFormat="1" x14ac:dyDescent="0.25">
      <c r="B561" s="2">
        <f t="shared" si="24"/>
        <v>8.7666666666666675</v>
      </c>
      <c r="C561" s="2">
        <f>C560+pas_calc</f>
        <v>526</v>
      </c>
      <c r="D561" s="2">
        <f t="shared" si="25"/>
        <v>53.897233720483165</v>
      </c>
      <c r="E561" s="2">
        <f t="shared" si="26"/>
        <v>47.299410401465103</v>
      </c>
      <c r="F561" s="2">
        <f>P_sol*E_orientation*T_vitre*S_tubes*abs_tubes</f>
        <v>495.72000000000008</v>
      </c>
      <c r="G561" s="2">
        <f>P_sol*E_orientation*T_vitre*(s_tot-S_tubes)*abs_fond</f>
        <v>184.67999999999995</v>
      </c>
      <c r="H561" s="2">
        <f>(F561*60*pas_calc)</f>
        <v>29743.200000000004</v>
      </c>
      <c r="I561" s="2">
        <f>G561*60*pas_calc</f>
        <v>11080.799999999997</v>
      </c>
      <c r="J561" s="2">
        <f>(E561-t_ext)*((U_vitre*s_tot)+(U_fond*s_tot))*60*pas_calc</f>
        <v>21070.681868984499</v>
      </c>
      <c r="K561" s="2">
        <f>(I561-J561-L561)/mcp_capteur</f>
        <v>2.6196952278283787E-2</v>
      </c>
      <c r="L561" s="2">
        <f>S_tubes*10*(E561-D561)*60*pas_calc</f>
        <v>-10094.669678097636</v>
      </c>
      <c r="M561" s="2">
        <f>(H561+L561)/(4180*V_tubes)</f>
        <v>4.6941149829766417E-2</v>
      </c>
    </row>
    <row r="562" spans="2:13" s="2" customFormat="1" x14ac:dyDescent="0.25">
      <c r="B562" s="2">
        <f t="shared" si="24"/>
        <v>8.7833333333333332</v>
      </c>
      <c r="C562" s="2">
        <f>C561+pas_calc</f>
        <v>527</v>
      </c>
      <c r="D562" s="2">
        <f t="shared" si="25"/>
        <v>53.944174870312928</v>
      </c>
      <c r="E562" s="2">
        <f t="shared" si="26"/>
        <v>47.325607353743386</v>
      </c>
      <c r="F562" s="2">
        <f>P_sol*E_orientation*T_vitre*S_tubes*abs_tubes</f>
        <v>495.72000000000008</v>
      </c>
      <c r="G562" s="2">
        <f>P_sol*E_orientation*T_vitre*(s_tot-S_tubes)*abs_fond</f>
        <v>184.67999999999995</v>
      </c>
      <c r="H562" s="2">
        <f>(F562*60*pas_calc)</f>
        <v>29743.200000000004</v>
      </c>
      <c r="I562" s="2">
        <f>G562*60*pas_calc</f>
        <v>11080.799999999997</v>
      </c>
      <c r="J562" s="2">
        <f>(E562-t_ext)*((U_vitre*s_tot)+(U_fond*s_tot))*60*pas_calc</f>
        <v>21102.589756859445</v>
      </c>
      <c r="K562" s="2">
        <f>(I562-J562-L562)/mcp_capteur</f>
        <v>2.615463587298791E-2</v>
      </c>
      <c r="L562" s="2">
        <f>S_tubes*10*(E562-D562)*60*pas_calc</f>
        <v>-10126.408300351399</v>
      </c>
      <c r="M562" s="2">
        <f>(H562+L562)/(4180*V_tubes)</f>
        <v>4.6865324951355869E-2</v>
      </c>
    </row>
    <row r="563" spans="2:13" s="2" customFormat="1" x14ac:dyDescent="0.25">
      <c r="B563" s="2">
        <f t="shared" si="24"/>
        <v>8.8000000000000007</v>
      </c>
      <c r="C563" s="2">
        <f>C562+pas_calc</f>
        <v>528</v>
      </c>
      <c r="D563" s="2">
        <f t="shared" si="25"/>
        <v>53.991040195264283</v>
      </c>
      <c r="E563" s="2">
        <f t="shared" si="26"/>
        <v>47.351761989616371</v>
      </c>
      <c r="F563" s="2">
        <f>P_sol*E_orientation*T_vitre*S_tubes*abs_tubes</f>
        <v>495.72000000000008</v>
      </c>
      <c r="G563" s="2">
        <f>P_sol*E_orientation*T_vitre*(s_tot-S_tubes)*abs_fond</f>
        <v>184.67999999999995</v>
      </c>
      <c r="H563" s="2">
        <f>(F563*60*pas_calc)</f>
        <v>29743.200000000004</v>
      </c>
      <c r="I563" s="2">
        <f>G563*60*pas_calc</f>
        <v>11080.799999999997</v>
      </c>
      <c r="J563" s="2">
        <f>(E563-t_ext)*((U_vitre*s_tot)+(U_fond*s_tot))*60*pas_calc</f>
        <v>21134.44610335274</v>
      </c>
      <c r="K563" s="2">
        <f>(I563-J563-L563)/mcp_capteur</f>
        <v>2.6112387822141044E-2</v>
      </c>
      <c r="L563" s="2">
        <f>S_tubes*10*(E563-D563)*60*pas_calc</f>
        <v>-10158.095654641307</v>
      </c>
      <c r="M563" s="2">
        <f>(H563+L563)/(4180*V_tubes)</f>
        <v>4.6789622554226785E-2</v>
      </c>
    </row>
    <row r="564" spans="2:13" s="2" customFormat="1" x14ac:dyDescent="0.25">
      <c r="B564" s="2">
        <f t="shared" si="24"/>
        <v>8.8166666666666664</v>
      </c>
      <c r="C564" s="2">
        <f>C563+pas_calc</f>
        <v>529</v>
      </c>
      <c r="D564" s="2">
        <f t="shared" si="25"/>
        <v>54.037829817818512</v>
      </c>
      <c r="E564" s="2">
        <f t="shared" si="26"/>
        <v>47.377874377438509</v>
      </c>
      <c r="F564" s="2">
        <f>P_sol*E_orientation*T_vitre*S_tubes*abs_tubes</f>
        <v>495.72000000000008</v>
      </c>
      <c r="G564" s="2">
        <f>P_sol*E_orientation*T_vitre*(s_tot-S_tubes)*abs_fond</f>
        <v>184.67999999999995</v>
      </c>
      <c r="H564" s="2">
        <f>(F564*60*pas_calc)</f>
        <v>29743.200000000004</v>
      </c>
      <c r="I564" s="2">
        <f>G564*60*pas_calc</f>
        <v>11080.799999999997</v>
      </c>
      <c r="J564" s="2">
        <f>(E564-t_ext)*((U_vitre*s_tot)+(U_fond*s_tot))*60*pas_calc</f>
        <v>21166.250991720106</v>
      </c>
      <c r="K564" s="2">
        <f>(I564-J564-L564)/mcp_capteur</f>
        <v>2.607020801532417E-2</v>
      </c>
      <c r="L564" s="2">
        <f>S_tubes*10*(E564-D564)*60*pas_calc</f>
        <v>-10189.731823781405</v>
      </c>
      <c r="M564" s="2">
        <f>(H564+L564)/(4180*V_tubes)</f>
        <v>4.6714042440533003E-2</v>
      </c>
    </row>
    <row r="565" spans="2:13" s="2" customFormat="1" x14ac:dyDescent="0.25">
      <c r="B565" s="2">
        <f t="shared" si="24"/>
        <v>8.8333333333333339</v>
      </c>
      <c r="C565" s="2">
        <f>C564+pas_calc</f>
        <v>530</v>
      </c>
      <c r="D565" s="2">
        <f t="shared" si="25"/>
        <v>54.084543860259046</v>
      </c>
      <c r="E565" s="2">
        <f t="shared" si="26"/>
        <v>47.403944585453836</v>
      </c>
      <c r="F565" s="2">
        <f>P_sol*E_orientation*T_vitre*S_tubes*abs_tubes</f>
        <v>495.72000000000008</v>
      </c>
      <c r="G565" s="2">
        <f>P_sol*E_orientation*T_vitre*(s_tot-S_tubes)*abs_fond</f>
        <v>184.67999999999995</v>
      </c>
      <c r="H565" s="2">
        <f>(F565*60*pas_calc)</f>
        <v>29743.200000000004</v>
      </c>
      <c r="I565" s="2">
        <f>G565*60*pas_calc</f>
        <v>11080.799999999997</v>
      </c>
      <c r="J565" s="2">
        <f>(E565-t_ext)*((U_vitre*s_tot)+(U_fond*s_tot))*60*pas_calc</f>
        <v>21198.004505082772</v>
      </c>
      <c r="K565" s="2">
        <f>(I565-J565-L565)/mcp_capteur</f>
        <v>2.6028096342299703E-2</v>
      </c>
      <c r="L565" s="2">
        <f>S_tubes*10*(E565-D565)*60*pas_calc</f>
        <v>-10221.316890451973</v>
      </c>
      <c r="M565" s="2">
        <f>(H565+L565)/(4180*V_tubes)</f>
        <v>4.6638584412747909E-2</v>
      </c>
    </row>
    <row r="566" spans="2:13" s="2" customFormat="1" x14ac:dyDescent="0.25">
      <c r="B566" s="2">
        <f t="shared" si="24"/>
        <v>8.85</v>
      </c>
      <c r="C566" s="2">
        <f>C565+pas_calc</f>
        <v>531</v>
      </c>
      <c r="D566" s="2">
        <f t="shared" si="25"/>
        <v>54.131182444671794</v>
      </c>
      <c r="E566" s="2">
        <f t="shared" si="26"/>
        <v>47.429972681796137</v>
      </c>
      <c r="F566" s="2">
        <f>P_sol*E_orientation*T_vitre*S_tubes*abs_tubes</f>
        <v>495.72000000000008</v>
      </c>
      <c r="G566" s="2">
        <f>P_sol*E_orientation*T_vitre*(s_tot-S_tubes)*abs_fond</f>
        <v>184.67999999999995</v>
      </c>
      <c r="H566" s="2">
        <f>(F566*60*pas_calc)</f>
        <v>29743.200000000004</v>
      </c>
      <c r="I566" s="2">
        <f>G566*60*pas_calc</f>
        <v>11080.799999999997</v>
      </c>
      <c r="J566" s="2">
        <f>(E566-t_ext)*((U_vitre*s_tot)+(U_fond*s_tot))*60*pas_calc</f>
        <v>21229.706726427696</v>
      </c>
      <c r="K566" s="2">
        <f>(I566-J566-L566)/mcp_capteur</f>
        <v>2.5986052693014246E-2</v>
      </c>
      <c r="L566" s="2">
        <f>S_tubes*10*(E566-D566)*60*pas_calc</f>
        <v>-10252.850937199755</v>
      </c>
      <c r="M566" s="2">
        <f>(H566+L566)/(4180*V_tubes)</f>
        <v>4.6563248273663933E-2</v>
      </c>
    </row>
    <row r="567" spans="2:13" s="2" customFormat="1" x14ac:dyDescent="0.25">
      <c r="B567" s="2">
        <f t="shared" si="24"/>
        <v>8.8666666666666671</v>
      </c>
      <c r="C567" s="2">
        <f>C566+pas_calc</f>
        <v>532</v>
      </c>
      <c r="D567" s="2">
        <f t="shared" si="25"/>
        <v>54.177745692945457</v>
      </c>
      <c r="E567" s="2">
        <f t="shared" si="26"/>
        <v>47.455958734489151</v>
      </c>
      <c r="F567" s="2">
        <f>P_sol*E_orientation*T_vitre*S_tubes*abs_tubes</f>
        <v>495.72000000000008</v>
      </c>
      <c r="G567" s="2">
        <f>P_sol*E_orientation*T_vitre*(s_tot-S_tubes)*abs_fond</f>
        <v>184.67999999999995</v>
      </c>
      <c r="H567" s="2">
        <f>(F567*60*pas_calc)</f>
        <v>29743.200000000004</v>
      </c>
      <c r="I567" s="2">
        <f>G567*60*pas_calc</f>
        <v>11080.799999999997</v>
      </c>
      <c r="J567" s="2">
        <f>(E567-t_ext)*((U_vitre*s_tot)+(U_fond*s_tot))*60*pas_calc</f>
        <v>21261.357738607785</v>
      </c>
      <c r="K567" s="2">
        <f>(I567-J567-L567)/mcp_capteur</f>
        <v>2.5944076957590368E-2</v>
      </c>
      <c r="L567" s="2">
        <f>S_tubes*10*(E567-D567)*60*pas_calc</f>
        <v>-10284.334046438149</v>
      </c>
      <c r="M567" s="2">
        <f>(H567+L567)/(4180*V_tubes)</f>
        <v>4.6488033826392078E-2</v>
      </c>
    </row>
    <row r="568" spans="2:13" s="2" customFormat="1" x14ac:dyDescent="0.25">
      <c r="B568" s="2">
        <f t="shared" si="24"/>
        <v>8.8833333333333329</v>
      </c>
      <c r="C568" s="2">
        <f>C567+pas_calc</f>
        <v>533</v>
      </c>
      <c r="D568" s="2">
        <f t="shared" si="25"/>
        <v>54.22423372677185</v>
      </c>
      <c r="E568" s="2">
        <f t="shared" si="26"/>
        <v>47.481902811446744</v>
      </c>
      <c r="F568" s="2">
        <f>P_sol*E_orientation*T_vitre*S_tubes*abs_tubes</f>
        <v>495.72000000000008</v>
      </c>
      <c r="G568" s="2">
        <f>P_sol*E_orientation*T_vitre*(s_tot-S_tubes)*abs_fond</f>
        <v>184.67999999999995</v>
      </c>
      <c r="H568" s="2">
        <f>(F568*60*pas_calc)</f>
        <v>29743.200000000004</v>
      </c>
      <c r="I568" s="2">
        <f>G568*60*pas_calc</f>
        <v>11080.799999999997</v>
      </c>
      <c r="J568" s="2">
        <f>(E568-t_ext)*((U_vitre*s_tot)+(U_fond*s_tot))*60*pas_calc</f>
        <v>21292.957624342132</v>
      </c>
      <c r="K568" s="2">
        <f>(I568-J568-L568)/mcp_capteur</f>
        <v>2.5902169026319369E-2</v>
      </c>
      <c r="L568" s="2">
        <f>S_tubes*10*(E568-D568)*60*pas_calc</f>
        <v>-10315.766300447413</v>
      </c>
      <c r="M568" s="2">
        <f>(H568+L568)/(4180*V_tubes)</f>
        <v>4.6412940874361382E-2</v>
      </c>
    </row>
    <row r="569" spans="2:13" s="2" customFormat="1" x14ac:dyDescent="0.25">
      <c r="B569" s="2">
        <f t="shared" si="24"/>
        <v>8.9</v>
      </c>
      <c r="C569" s="2">
        <f>C568+pas_calc</f>
        <v>534</v>
      </c>
      <c r="D569" s="2">
        <f t="shared" si="25"/>
        <v>54.270646667646211</v>
      </c>
      <c r="E569" s="2">
        <f t="shared" si="26"/>
        <v>47.507804980473061</v>
      </c>
      <c r="F569" s="2">
        <f>P_sol*E_orientation*T_vitre*S_tubes*abs_tubes</f>
        <v>495.72000000000008</v>
      </c>
      <c r="G569" s="2">
        <f>P_sol*E_orientation*T_vitre*(s_tot-S_tubes)*abs_fond</f>
        <v>184.67999999999995</v>
      </c>
      <c r="H569" s="2">
        <f>(F569*60*pas_calc)</f>
        <v>29743.200000000004</v>
      </c>
      <c r="I569" s="2">
        <f>G569*60*pas_calc</f>
        <v>11080.799999999997</v>
      </c>
      <c r="J569" s="2">
        <f>(E569-t_ext)*((U_vitre*s_tot)+(U_fond*s_tot))*60*pas_calc</f>
        <v>21324.506466216189</v>
      </c>
      <c r="K569" s="2">
        <f>(I569-J569-L569)/mcp_capteur</f>
        <v>2.5860328789682627E-2</v>
      </c>
      <c r="L569" s="2">
        <f>S_tubes*10*(E569-D569)*60*pas_calc</f>
        <v>-10347.147781374922</v>
      </c>
      <c r="M569" s="2">
        <f>(H569+L569)/(4180*V_tubes)</f>
        <v>4.6337969221318401E-2</v>
      </c>
    </row>
    <row r="570" spans="2:13" s="2" customFormat="1" x14ac:dyDescent="0.25">
      <c r="B570" s="2">
        <f t="shared" si="24"/>
        <v>8.9166666666666661</v>
      </c>
      <c r="C570" s="2">
        <f>C569+pas_calc</f>
        <v>535</v>
      </c>
      <c r="D570" s="2">
        <f t="shared" si="25"/>
        <v>54.316984636867531</v>
      </c>
      <c r="E570" s="2">
        <f t="shared" si="26"/>
        <v>47.533665309262744</v>
      </c>
      <c r="F570" s="2">
        <f>P_sol*E_orientation*T_vitre*S_tubes*abs_tubes</f>
        <v>495.72000000000008</v>
      </c>
      <c r="G570" s="2">
        <f>P_sol*E_orientation*T_vitre*(s_tot-S_tubes)*abs_fond</f>
        <v>184.67999999999995</v>
      </c>
      <c r="H570" s="2">
        <f>(F570*60*pas_calc)</f>
        <v>29743.200000000004</v>
      </c>
      <c r="I570" s="2">
        <f>G570*60*pas_calc</f>
        <v>11080.799999999997</v>
      </c>
      <c r="J570" s="2">
        <f>(E570-t_ext)*((U_vitre*s_tot)+(U_fond*s_tot))*60*pas_calc</f>
        <v>21356.004346682024</v>
      </c>
      <c r="K570" s="2">
        <f>(I570-J570-L570)/mcp_capteur</f>
        <v>2.5818556138324764E-2</v>
      </c>
      <c r="L570" s="2">
        <f>S_tubes*10*(E570-D570)*60*pas_calc</f>
        <v>-10378.478571235326</v>
      </c>
      <c r="M570" s="2">
        <f>(H570+L570)/(4180*V_tubes)</f>
        <v>4.6263118671326743E-2</v>
      </c>
    </row>
    <row r="571" spans="2:13" s="2" customFormat="1" x14ac:dyDescent="0.25">
      <c r="B571" s="2">
        <f t="shared" si="24"/>
        <v>8.9333333333333336</v>
      </c>
      <c r="C571" s="2">
        <f>C570+pas_calc</f>
        <v>536</v>
      </c>
      <c r="D571" s="2">
        <f t="shared" si="25"/>
        <v>54.363247755538858</v>
      </c>
      <c r="E571" s="2">
        <f t="shared" si="26"/>
        <v>47.55948386540107</v>
      </c>
      <c r="F571" s="2">
        <f>P_sol*E_orientation*T_vitre*S_tubes*abs_tubes</f>
        <v>495.72000000000008</v>
      </c>
      <c r="G571" s="2">
        <f>P_sol*E_orientation*T_vitre*(s_tot-S_tubes)*abs_fond</f>
        <v>184.67999999999995</v>
      </c>
      <c r="H571" s="2">
        <f>(F571*60*pas_calc)</f>
        <v>29743.200000000004</v>
      </c>
      <c r="I571" s="2">
        <f>G571*60*pas_calc</f>
        <v>11080.799999999997</v>
      </c>
      <c r="J571" s="2">
        <f>(E571-t_ext)*((U_vitre*s_tot)+(U_fond*s_tot))*60*pas_calc</f>
        <v>21387.451348058505</v>
      </c>
      <c r="K571" s="2">
        <f>(I571-J571-L571)/mcp_capteur</f>
        <v>2.5776850963077323E-2</v>
      </c>
      <c r="L571" s="2">
        <f>S_tubes*10*(E571-D571)*60*pas_calc</f>
        <v>-10409.758751910816</v>
      </c>
      <c r="M571" s="2">
        <f>(H571+L571)/(4180*V_tubes)</f>
        <v>4.6188389028766479E-2</v>
      </c>
    </row>
    <row r="572" spans="2:13" s="2" customFormat="1" x14ac:dyDescent="0.25">
      <c r="B572" s="2">
        <f t="shared" si="24"/>
        <v>8.9499999999999993</v>
      </c>
      <c r="C572" s="2">
        <f>C571+pas_calc</f>
        <v>537</v>
      </c>
      <c r="D572" s="2">
        <f t="shared" si="25"/>
        <v>54.409436144567621</v>
      </c>
      <c r="E572" s="2">
        <f t="shared" si="26"/>
        <v>47.585260716364147</v>
      </c>
      <c r="F572" s="2">
        <f>P_sol*E_orientation*T_vitre*S_tubes*abs_tubes</f>
        <v>495.72000000000008</v>
      </c>
      <c r="G572" s="2">
        <f>P_sol*E_orientation*T_vitre*(s_tot-S_tubes)*abs_fond</f>
        <v>184.67999999999995</v>
      </c>
      <c r="H572" s="2">
        <f>(F572*60*pas_calc)</f>
        <v>29743.200000000004</v>
      </c>
      <c r="I572" s="2">
        <f>G572*60*pas_calc</f>
        <v>11080.799999999997</v>
      </c>
      <c r="J572" s="2">
        <f>(E572-t_ext)*((U_vitre*s_tot)+(U_fond*s_tot))*60*pas_calc</f>
        <v>21418.847552531533</v>
      </c>
      <c r="K572" s="2">
        <f>(I572-J572-L572)/mcp_capteur</f>
        <v>2.5735213154945542E-2</v>
      </c>
      <c r="L572" s="2">
        <f>S_tubes*10*(E572-D572)*60*pas_calc</f>
        <v>-10440.988405151318</v>
      </c>
      <c r="M572" s="2">
        <f>(H572+L572)/(4180*V_tubes)</f>
        <v>4.6113780098333654E-2</v>
      </c>
    </row>
    <row r="573" spans="2:13" s="2" customFormat="1" x14ac:dyDescent="0.25">
      <c r="B573" s="2">
        <f t="shared" si="24"/>
        <v>8.9666666666666668</v>
      </c>
      <c r="C573" s="2">
        <f>C572+pas_calc</f>
        <v>538</v>
      </c>
      <c r="D573" s="2">
        <f t="shared" si="25"/>
        <v>54.455549924665952</v>
      </c>
      <c r="E573" s="2">
        <f t="shared" si="26"/>
        <v>47.610995929519092</v>
      </c>
      <c r="F573" s="2">
        <f>P_sol*E_orientation*T_vitre*S_tubes*abs_tubes</f>
        <v>495.72000000000008</v>
      </c>
      <c r="G573" s="2">
        <f>P_sol*E_orientation*T_vitre*(s_tot-S_tubes)*abs_fond</f>
        <v>184.67999999999995</v>
      </c>
      <c r="H573" s="2">
        <f>(F573*60*pas_calc)</f>
        <v>29743.200000000004</v>
      </c>
      <c r="I573" s="2">
        <f>G573*60*pas_calc</f>
        <v>11080.799999999997</v>
      </c>
      <c r="J573" s="2">
        <f>(E573-t_ext)*((U_vitre*s_tot)+(U_fond*s_tot))*60*pas_calc</f>
        <v>21450.193042154253</v>
      </c>
      <c r="K573" s="2">
        <f>(I573-J573-L573)/mcp_capteur</f>
        <v>2.5693642605110655E-2</v>
      </c>
      <c r="L573" s="2">
        <f>S_tubes*10*(E573-D573)*60*pas_calc</f>
        <v>-10472.167612574698</v>
      </c>
      <c r="M573" s="2">
        <f>(H573+L573)/(4180*V_tubes)</f>
        <v>4.6039291685039826E-2</v>
      </c>
    </row>
    <row r="574" spans="2:13" s="2" customFormat="1" x14ac:dyDescent="0.25">
      <c r="B574" s="2">
        <f t="shared" si="24"/>
        <v>8.9833333333333325</v>
      </c>
      <c r="C574" s="2">
        <f>C573+pas_calc</f>
        <v>539</v>
      </c>
      <c r="D574" s="2">
        <f t="shared" si="25"/>
        <v>54.501589216350993</v>
      </c>
      <c r="E574" s="2">
        <f t="shared" si="26"/>
        <v>47.636689572124205</v>
      </c>
      <c r="F574" s="2">
        <f>P_sol*E_orientation*T_vitre*S_tubes*abs_tubes</f>
        <v>495.72000000000008</v>
      </c>
      <c r="G574" s="2">
        <f>P_sol*E_orientation*T_vitre*(s_tot-S_tubes)*abs_fond</f>
        <v>184.67999999999995</v>
      </c>
      <c r="H574" s="2">
        <f>(F574*60*pas_calc)</f>
        <v>29743.200000000004</v>
      </c>
      <c r="I574" s="2">
        <f>G574*60*pas_calc</f>
        <v>11080.799999999997</v>
      </c>
      <c r="J574" s="2">
        <f>(E574-t_ext)*((U_vitre*s_tot)+(U_fond*s_tot))*60*pas_calc</f>
        <v>21481.487898847281</v>
      </c>
      <c r="K574" s="2">
        <f>(I574-J574-L574)/mcp_capteur</f>
        <v>2.5652139204925789E-2</v>
      </c>
      <c r="L574" s="2">
        <f>S_tubes*10*(E574-D574)*60*pas_calc</f>
        <v>-10503.296455666987</v>
      </c>
      <c r="M574" s="2">
        <f>(H574+L574)/(4180*V_tubes)</f>
        <v>4.596492359421149E-2</v>
      </c>
    </row>
    <row r="575" spans="2:13" s="2" customFormat="1" x14ac:dyDescent="0.25">
      <c r="B575" s="2">
        <f t="shared" si="24"/>
        <v>9</v>
      </c>
      <c r="C575" s="2">
        <f>C574+pas_calc</f>
        <v>540</v>
      </c>
      <c r="D575" s="2">
        <f t="shared" si="25"/>
        <v>54.547554139945206</v>
      </c>
      <c r="E575" s="2">
        <f t="shared" si="26"/>
        <v>47.662341711329127</v>
      </c>
      <c r="F575" s="2">
        <f>P_sol*E_orientation*T_vitre*S_tubes*abs_tubes</f>
        <v>495.72000000000008</v>
      </c>
      <c r="G575" s="2">
        <f>P_sol*E_orientation*T_vitre*(s_tot-S_tubes)*abs_fond</f>
        <v>184.67999999999995</v>
      </c>
      <c r="H575" s="2">
        <f>(F575*60*pas_calc)</f>
        <v>29743.200000000004</v>
      </c>
      <c r="I575" s="2">
        <f>G575*60*pas_calc</f>
        <v>11080.799999999997</v>
      </c>
      <c r="J575" s="2">
        <f>(E575-t_ext)*((U_vitre*s_tot)+(U_fond*s_tot))*60*pas_calc</f>
        <v>21512.732204398879</v>
      </c>
      <c r="K575" s="2">
        <f>(I575-J575-L575)/mcp_capteur</f>
        <v>2.5610702845930065E-2</v>
      </c>
      <c r="L575" s="2">
        <f>S_tubes*10*(E575-D575)*60*pas_calc</f>
        <v>-10534.375015782602</v>
      </c>
      <c r="M575" s="2">
        <f>(H575+L575)/(4180*V_tubes)</f>
        <v>4.5890675631489609E-2</v>
      </c>
    </row>
    <row r="576" spans="2:13" s="2" customFormat="1" x14ac:dyDescent="0.25">
      <c r="B576" s="2">
        <f t="shared" si="24"/>
        <v>9.0166666666666675</v>
      </c>
      <c r="C576" s="2">
        <f>C575+pas_calc</f>
        <v>541</v>
      </c>
      <c r="D576" s="2">
        <f t="shared" si="25"/>
        <v>54.593444815576696</v>
      </c>
      <c r="E576" s="2">
        <f t="shared" si="26"/>
        <v>47.687952414175058</v>
      </c>
      <c r="F576" s="2">
        <f>P_sol*E_orientation*T_vitre*S_tubes*abs_tubes</f>
        <v>495.72000000000008</v>
      </c>
      <c r="G576" s="2">
        <f>P_sol*E_orientation*T_vitre*(s_tot-S_tubes)*abs_fond</f>
        <v>184.67999999999995</v>
      </c>
      <c r="H576" s="2">
        <f>(F576*60*pas_calc)</f>
        <v>29743.200000000004</v>
      </c>
      <c r="I576" s="2">
        <f>G576*60*pas_calc</f>
        <v>11080.799999999997</v>
      </c>
      <c r="J576" s="2">
        <f>(E576-t_ext)*((U_vitre*s_tot)+(U_fond*s_tot))*60*pas_calc</f>
        <v>21543.926040465223</v>
      </c>
      <c r="K576" s="2">
        <f>(I576-J576-L576)/mcp_capteur</f>
        <v>2.5569333419820397E-2</v>
      </c>
      <c r="L576" s="2">
        <f>S_tubes*10*(E576-D576)*60*pas_calc</f>
        <v>-10565.403374144507</v>
      </c>
      <c r="M576" s="2">
        <f>(H576+L576)/(4180*V_tubes)</f>
        <v>4.581654760282914E-2</v>
      </c>
    </row>
    <row r="577" spans="2:13" s="2" customFormat="1" x14ac:dyDescent="0.25">
      <c r="B577" s="2">
        <f t="shared" si="24"/>
        <v>9.0333333333333332</v>
      </c>
      <c r="C577" s="2">
        <f>C576+pas_calc</f>
        <v>542</v>
      </c>
      <c r="D577" s="2">
        <f t="shared" si="25"/>
        <v>54.639261363179521</v>
      </c>
      <c r="E577" s="2">
        <f t="shared" si="26"/>
        <v>47.713521747594875</v>
      </c>
      <c r="F577" s="2">
        <f>P_sol*E_orientation*T_vitre*S_tubes*abs_tubes</f>
        <v>495.72000000000008</v>
      </c>
      <c r="G577" s="2">
        <f>P_sol*E_orientation*T_vitre*(s_tot-S_tubes)*abs_fond</f>
        <v>184.67999999999995</v>
      </c>
      <c r="H577" s="2">
        <f>(F577*60*pas_calc)</f>
        <v>29743.200000000004</v>
      </c>
      <c r="I577" s="2">
        <f>G577*60*pas_calc</f>
        <v>11080.799999999997</v>
      </c>
      <c r="J577" s="2">
        <f>(E577-t_ext)*((U_vitre*s_tot)+(U_fond*s_tot))*60*pas_calc</f>
        <v>21575.06948857056</v>
      </c>
      <c r="K577" s="2">
        <f>(I577-J577-L577)/mcp_capteur</f>
        <v>2.5528030818487424E-2</v>
      </c>
      <c r="L577" s="2">
        <f>S_tubes*10*(E577-D577)*60*pas_calc</f>
        <v>-10596.381611844512</v>
      </c>
      <c r="M577" s="2">
        <f>(H577+L577)/(4180*V_tubes)</f>
        <v>4.574253931449844E-2</v>
      </c>
    </row>
    <row r="578" spans="2:13" s="2" customFormat="1" x14ac:dyDescent="0.25">
      <c r="B578" s="2">
        <f t="shared" si="24"/>
        <v>9.0500000000000007</v>
      </c>
      <c r="C578" s="2">
        <f>C577+pas_calc</f>
        <v>543</v>
      </c>
      <c r="D578" s="2">
        <f t="shared" si="25"/>
        <v>54.685003902494017</v>
      </c>
      <c r="E578" s="2">
        <f t="shared" si="26"/>
        <v>47.73904977841336</v>
      </c>
      <c r="F578" s="2">
        <f>P_sol*E_orientation*T_vitre*S_tubes*abs_tubes</f>
        <v>495.72000000000008</v>
      </c>
      <c r="G578" s="2">
        <f>P_sol*E_orientation*T_vitre*(s_tot-S_tubes)*abs_fond</f>
        <v>184.67999999999995</v>
      </c>
      <c r="H578" s="2">
        <f>(F578*60*pas_calc)</f>
        <v>29743.200000000004</v>
      </c>
      <c r="I578" s="2">
        <f>G578*60*pas_calc</f>
        <v>11080.799999999997</v>
      </c>
      <c r="J578" s="2">
        <f>(E578-t_ext)*((U_vitre*s_tot)+(U_fond*s_tot))*60*pas_calc</f>
        <v>21606.162630107472</v>
      </c>
      <c r="K578" s="2">
        <f>(I578-J578-L578)/mcp_capteur</f>
        <v>2.5486794933982766E-2</v>
      </c>
      <c r="L578" s="2">
        <f>S_tubes*10*(E578-D578)*60*pas_calc</f>
        <v>-10627.309809843406</v>
      </c>
      <c r="M578" s="2">
        <f>(H578+L578)/(4180*V_tubes)</f>
        <v>4.5668650573078805E-2</v>
      </c>
    </row>
    <row r="579" spans="2:13" s="2" customFormat="1" x14ac:dyDescent="0.25">
      <c r="B579" s="2">
        <f t="shared" si="24"/>
        <v>9.0666666666666664</v>
      </c>
      <c r="C579" s="2">
        <f>C578+pas_calc</f>
        <v>544</v>
      </c>
      <c r="D579" s="2">
        <f t="shared" si="25"/>
        <v>54.730672553067095</v>
      </c>
      <c r="E579" s="2">
        <f t="shared" si="26"/>
        <v>47.764536573347343</v>
      </c>
      <c r="F579" s="2">
        <f>P_sol*E_orientation*T_vitre*S_tubes*abs_tubes</f>
        <v>495.72000000000008</v>
      </c>
      <c r="G579" s="2">
        <f>P_sol*E_orientation*T_vitre*(s_tot-S_tubes)*abs_fond</f>
        <v>184.67999999999995</v>
      </c>
      <c r="H579" s="2">
        <f>(F579*60*pas_calc)</f>
        <v>29743.200000000004</v>
      </c>
      <c r="I579" s="2">
        <f>G579*60*pas_calc</f>
        <v>11080.799999999997</v>
      </c>
      <c r="J579" s="2">
        <f>(E579-t_ext)*((U_vitre*s_tot)+(U_fond*s_tot))*60*pas_calc</f>
        <v>21637.205546337063</v>
      </c>
      <c r="K579" s="2">
        <f>(I579-J579-L579)/mcp_capteur</f>
        <v>2.5445625658539028E-2</v>
      </c>
      <c r="L579" s="2">
        <f>S_tubes*10*(E579-D579)*60*pas_calc</f>
        <v>-10658.188048971222</v>
      </c>
      <c r="M579" s="2">
        <f>(H579+L579)/(4180*V_tubes)</f>
        <v>4.5594881185463981E-2</v>
      </c>
    </row>
    <row r="580" spans="2:13" s="2" customFormat="1" x14ac:dyDescent="0.25">
      <c r="B580" s="2">
        <f t="shared" si="24"/>
        <v>9.0833333333333339</v>
      </c>
      <c r="C580" s="2">
        <f>C579+pas_calc</f>
        <v>545</v>
      </c>
      <c r="D580" s="2">
        <f t="shared" si="25"/>
        <v>54.77626743425256</v>
      </c>
      <c r="E580" s="2">
        <f t="shared" si="26"/>
        <v>47.789982199005884</v>
      </c>
      <c r="F580" s="2">
        <f>P_sol*E_orientation*T_vitre*S_tubes*abs_tubes</f>
        <v>495.72000000000008</v>
      </c>
      <c r="G580" s="2">
        <f>P_sol*E_orientation*T_vitre*(s_tot-S_tubes)*abs_fond</f>
        <v>184.67999999999995</v>
      </c>
      <c r="H580" s="2">
        <f>(F580*60*pas_calc)</f>
        <v>29743.200000000004</v>
      </c>
      <c r="I580" s="2">
        <f>G580*60*pas_calc</f>
        <v>11080.799999999997</v>
      </c>
      <c r="J580" s="2">
        <f>(E580-t_ext)*((U_vitre*s_tot)+(U_fond*s_tot))*60*pas_calc</f>
        <v>21668.198318389168</v>
      </c>
      <c r="K580" s="2">
        <f>(I580-J580-L580)/mcp_capteur</f>
        <v>2.5404522884561173E-2</v>
      </c>
      <c r="L580" s="2">
        <f>S_tubes*10*(E580-D580)*60*pas_calc</f>
        <v>-10689.016409927415</v>
      </c>
      <c r="M580" s="2">
        <f>(H580+L580)/(4180*V_tubes)</f>
        <v>4.5521230958859613E-2</v>
      </c>
    </row>
    <row r="581" spans="2:13" s="2" customFormat="1" x14ac:dyDescent="0.25">
      <c r="B581" s="2">
        <f t="shared" si="24"/>
        <v>9.1</v>
      </c>
      <c r="C581" s="2">
        <f>C580+pas_calc</f>
        <v>546</v>
      </c>
      <c r="D581" s="2">
        <f t="shared" si="25"/>
        <v>54.821788665211422</v>
      </c>
      <c r="E581" s="2">
        <f t="shared" si="26"/>
        <v>47.815386721890448</v>
      </c>
      <c r="F581" s="2">
        <f>P_sol*E_orientation*T_vitre*S_tubes*abs_tubes</f>
        <v>495.72000000000008</v>
      </c>
      <c r="G581" s="2">
        <f>P_sol*E_orientation*T_vitre*(s_tot-S_tubes)*abs_fond</f>
        <v>184.67999999999995</v>
      </c>
      <c r="H581" s="2">
        <f>(F581*60*pas_calc)</f>
        <v>29743.200000000004</v>
      </c>
      <c r="I581" s="2">
        <f>G581*60*pas_calc</f>
        <v>11080.799999999997</v>
      </c>
      <c r="J581" s="2">
        <f>(E581-t_ext)*((U_vitre*s_tot)+(U_fond*s_tot))*60*pas_calc</f>
        <v>21699.141027262565</v>
      </c>
      <c r="K581" s="2">
        <f>(I581-J581-L581)/mcp_capteur</f>
        <v>2.5363486504631057E-2</v>
      </c>
      <c r="L581" s="2">
        <f>S_tubes*10*(E581-D581)*60*pas_calc</f>
        <v>-10719.794973281092</v>
      </c>
      <c r="M581" s="2">
        <f>(H581+L581)/(4180*V_tubes)</f>
        <v>4.5447699700782801E-2</v>
      </c>
    </row>
    <row r="582" spans="2:13" s="2" customFormat="1" x14ac:dyDescent="0.25">
      <c r="B582" s="2">
        <f t="shared" si="24"/>
        <v>9.1166666666666671</v>
      </c>
      <c r="C582" s="2">
        <f>C581+pas_calc</f>
        <v>547</v>
      </c>
      <c r="D582" s="2">
        <f t="shared" si="25"/>
        <v>54.867236364912202</v>
      </c>
      <c r="E582" s="2">
        <f t="shared" si="26"/>
        <v>47.840750208395079</v>
      </c>
      <c r="F582" s="2">
        <f>P_sol*E_orientation*T_vitre*S_tubes*abs_tubes</f>
        <v>495.72000000000008</v>
      </c>
      <c r="G582" s="2">
        <f>P_sol*E_orientation*T_vitre*(s_tot-S_tubes)*abs_fond</f>
        <v>184.67999999999995</v>
      </c>
      <c r="H582" s="2">
        <f>(F582*60*pas_calc)</f>
        <v>29743.200000000004</v>
      </c>
      <c r="I582" s="2">
        <f>G582*60*pas_calc</f>
        <v>11080.799999999997</v>
      </c>
      <c r="J582" s="2">
        <f>(E582-t_ext)*((U_vitre*s_tot)+(U_fond*s_tot))*60*pas_calc</f>
        <v>21730.033753825206</v>
      </c>
      <c r="K582" s="2">
        <f>(I582-J582-L582)/mcp_capteur</f>
        <v>2.5322516411497874E-2</v>
      </c>
      <c r="L582" s="2">
        <f>S_tubes*10*(E582-D582)*60*pas_calc</f>
        <v>-10750.5238194712</v>
      </c>
      <c r="M582" s="2">
        <f>(H582+L582)/(4180*V_tubes)</f>
        <v>4.5374287219061567E-2</v>
      </c>
    </row>
    <row r="583" spans="2:13" s="2" customFormat="1" x14ac:dyDescent="0.25">
      <c r="B583" s="2">
        <f t="shared" si="24"/>
        <v>9.1333333333333329</v>
      </c>
      <c r="C583" s="2">
        <f>C582+pas_calc</f>
        <v>548</v>
      </c>
      <c r="D583" s="2">
        <f t="shared" si="25"/>
        <v>54.912610652131264</v>
      </c>
      <c r="E583" s="2">
        <f t="shared" si="26"/>
        <v>47.866072724806578</v>
      </c>
      <c r="F583" s="2">
        <f>P_sol*E_orientation*T_vitre*S_tubes*abs_tubes</f>
        <v>495.72000000000008</v>
      </c>
      <c r="G583" s="2">
        <f>P_sol*E_orientation*T_vitre*(s_tot-S_tubes)*abs_fond</f>
        <v>184.67999999999995</v>
      </c>
      <c r="H583" s="2">
        <f>(F583*60*pas_calc)</f>
        <v>29743.200000000004</v>
      </c>
      <c r="I583" s="2">
        <f>G583*60*pas_calc</f>
        <v>11080.799999999997</v>
      </c>
      <c r="J583" s="2">
        <f>(E583-t_ext)*((U_vitre*s_tot)+(U_fond*s_tot))*60*pas_calc</f>
        <v>21760.876578814416</v>
      </c>
      <c r="K583" s="2">
        <f>(I583-J583-L583)/mcp_capteur</f>
        <v>2.528161249808818E-2</v>
      </c>
      <c r="L583" s="2">
        <f>S_tubes*10*(E583-D583)*60*pas_calc</f>
        <v>-10781.203028806771</v>
      </c>
      <c r="M583" s="2">
        <f>(H583+L583)/(4180*V_tubes)</f>
        <v>4.5300993321834335E-2</v>
      </c>
    </row>
    <row r="584" spans="2:13" s="2" customFormat="1" x14ac:dyDescent="0.25">
      <c r="B584" s="2">
        <f t="shared" si="24"/>
        <v>9.15</v>
      </c>
      <c r="C584" s="2">
        <f>C583+pas_calc</f>
        <v>549</v>
      </c>
      <c r="D584" s="2">
        <f t="shared" si="25"/>
        <v>54.957911645453095</v>
      </c>
      <c r="E584" s="2">
        <f t="shared" si="26"/>
        <v>47.891354337304669</v>
      </c>
      <c r="F584" s="2">
        <f>P_sol*E_orientation*T_vitre*S_tubes*abs_tubes</f>
        <v>495.72000000000008</v>
      </c>
      <c r="G584" s="2">
        <f>P_sol*E_orientation*T_vitre*(s_tot-S_tubes)*abs_fond</f>
        <v>184.67999999999995</v>
      </c>
      <c r="H584" s="2">
        <f>(F584*60*pas_calc)</f>
        <v>29743.200000000004</v>
      </c>
      <c r="I584" s="2">
        <f>G584*60*pas_calc</f>
        <v>11080.799999999997</v>
      </c>
      <c r="J584" s="2">
        <f>(E584-t_ext)*((U_vitre*s_tot)+(U_fond*s_tot))*60*pas_calc</f>
        <v>21791.66958283709</v>
      </c>
      <c r="K584" s="2">
        <f>(I584-J584-L584)/mcp_capteur</f>
        <v>2.5240774657499968E-2</v>
      </c>
      <c r="L584" s="2">
        <f>S_tubes*10*(E584-D584)*60*pas_calc</f>
        <v>-10811.832681467093</v>
      </c>
      <c r="M584" s="2">
        <f>(H584+L584)/(4180*V_tubes)</f>
        <v>4.5227817817549448E-2</v>
      </c>
    </row>
    <row r="585" spans="2:13" s="2" customFormat="1" x14ac:dyDescent="0.25">
      <c r="B585" s="2">
        <f t="shared" si="24"/>
        <v>9.1666666666666661</v>
      </c>
      <c r="C585" s="2">
        <f>C584+pas_calc</f>
        <v>550</v>
      </c>
      <c r="D585" s="2">
        <f t="shared" si="25"/>
        <v>55.003139463270642</v>
      </c>
      <c r="E585" s="2">
        <f t="shared" si="26"/>
        <v>47.916595111962167</v>
      </c>
      <c r="F585" s="2">
        <f>P_sol*E_orientation*T_vitre*S_tubes*abs_tubes</f>
        <v>495.72000000000008</v>
      </c>
      <c r="G585" s="2">
        <f>P_sol*E_orientation*T_vitre*(s_tot-S_tubes)*abs_fond</f>
        <v>184.67999999999995</v>
      </c>
      <c r="H585" s="2">
        <f>(F585*60*pas_calc)</f>
        <v>29743.200000000004</v>
      </c>
      <c r="I585" s="2">
        <f>G585*60*pas_calc</f>
        <v>11080.799999999997</v>
      </c>
      <c r="J585" s="2">
        <f>(E585-t_ext)*((U_vitre*s_tot)+(U_fond*s_tot))*60*pas_calc</f>
        <v>21822.41284636992</v>
      </c>
      <c r="K585" s="2">
        <f>(I585-J585-L585)/mcp_capteur</f>
        <v>2.5200002783011769E-2</v>
      </c>
      <c r="L585" s="2">
        <f>S_tubes*10*(E585-D585)*60*pas_calc</f>
        <v>-10842.412857501969</v>
      </c>
      <c r="M585" s="2">
        <f>(H585+L585)/(4180*V_tubes)</f>
        <v>4.5154760514964656E-2</v>
      </c>
    </row>
    <row r="586" spans="2:13" s="2" customFormat="1" x14ac:dyDescent="0.25">
      <c r="B586" s="2">
        <f t="shared" si="24"/>
        <v>9.1833333333333336</v>
      </c>
      <c r="C586" s="2">
        <f>C585+pas_calc</f>
        <v>551</v>
      </c>
      <c r="D586" s="2">
        <f t="shared" si="25"/>
        <v>55.048294223785604</v>
      </c>
      <c r="E586" s="2">
        <f t="shared" si="26"/>
        <v>47.941795114745176</v>
      </c>
      <c r="F586" s="2">
        <f>P_sol*E_orientation*T_vitre*S_tubes*abs_tubes</f>
        <v>495.72000000000008</v>
      </c>
      <c r="G586" s="2">
        <f>P_sol*E_orientation*T_vitre*(s_tot-S_tubes)*abs_fond</f>
        <v>184.67999999999995</v>
      </c>
      <c r="H586" s="2">
        <f>(F586*60*pas_calc)</f>
        <v>29743.200000000004</v>
      </c>
      <c r="I586" s="2">
        <f>G586*60*pas_calc</f>
        <v>11080.799999999997</v>
      </c>
      <c r="J586" s="2">
        <f>(E586-t_ext)*((U_vitre*s_tot)+(U_fond*s_tot))*60*pas_calc</f>
        <v>21853.106449759627</v>
      </c>
      <c r="K586" s="2">
        <f>(I586-J586-L586)/mcp_capteur</f>
        <v>2.515929676805672E-2</v>
      </c>
      <c r="L586" s="2">
        <f>S_tubes*10*(E586-D586)*60*pas_calc</f>
        <v>-10872.943636831857</v>
      </c>
      <c r="M586" s="2">
        <f>(H586+L586)/(4180*V_tubes)</f>
        <v>4.5081821223146676E-2</v>
      </c>
    </row>
    <row r="587" spans="2:13" s="2" customFormat="1" x14ac:dyDescent="0.25">
      <c r="B587" s="2">
        <f t="shared" si="24"/>
        <v>9.1999999999999993</v>
      </c>
      <c r="C587" s="2">
        <f>C586+pas_calc</f>
        <v>552</v>
      </c>
      <c r="D587" s="2">
        <f t="shared" si="25"/>
        <v>55.093376045008753</v>
      </c>
      <c r="E587" s="2">
        <f t="shared" si="26"/>
        <v>47.966954411513235</v>
      </c>
      <c r="F587" s="2">
        <f>P_sol*E_orientation*T_vitre*S_tubes*abs_tubes</f>
        <v>495.72000000000008</v>
      </c>
      <c r="G587" s="2">
        <f>P_sol*E_orientation*T_vitre*(s_tot-S_tubes)*abs_fond</f>
        <v>184.67999999999995</v>
      </c>
      <c r="H587" s="2">
        <f>(F587*60*pas_calc)</f>
        <v>29743.200000000004</v>
      </c>
      <c r="I587" s="2">
        <f>G587*60*pas_calc</f>
        <v>11080.799999999997</v>
      </c>
      <c r="J587" s="2">
        <f>(E587-t_ext)*((U_vitre*s_tot)+(U_fond*s_tot))*60*pas_calc</f>
        <v>21883.750473223121</v>
      </c>
      <c r="K587" s="2">
        <f>(I587-J587-L587)/mcp_capteur</f>
        <v>2.5118656506254864E-2</v>
      </c>
      <c r="L587" s="2">
        <f>S_tubes*10*(E587-D587)*60*pas_calc</f>
        <v>-10903.425099248143</v>
      </c>
      <c r="M587" s="2">
        <f>(H587+L587)/(4180*V_tubes)</f>
        <v>4.5008999751470581E-2</v>
      </c>
    </row>
    <row r="588" spans="2:13" s="2" customFormat="1" x14ac:dyDescent="0.25">
      <c r="B588" s="2">
        <f t="shared" si="24"/>
        <v>9.2166666666666668</v>
      </c>
      <c r="C588" s="2">
        <f>C587+pas_calc</f>
        <v>553</v>
      </c>
      <c r="D588" s="2">
        <f t="shared" si="25"/>
        <v>55.138385044760227</v>
      </c>
      <c r="E588" s="2">
        <f t="shared" si="26"/>
        <v>47.992073068019494</v>
      </c>
      <c r="F588" s="2">
        <f>P_sol*E_orientation*T_vitre*S_tubes*abs_tubes</f>
        <v>495.72000000000008</v>
      </c>
      <c r="G588" s="2">
        <f>P_sol*E_orientation*T_vitre*(s_tot-S_tubes)*abs_fond</f>
        <v>184.67999999999995</v>
      </c>
      <c r="H588" s="2">
        <f>(F588*60*pas_calc)</f>
        <v>29743.200000000004</v>
      </c>
      <c r="I588" s="2">
        <f>G588*60*pas_calc</f>
        <v>11080.799999999997</v>
      </c>
      <c r="J588" s="2">
        <f>(E588-t_ext)*((U_vitre*s_tot)+(U_fond*s_tot))*60*pas_calc</f>
        <v>21914.344996847743</v>
      </c>
      <c r="K588" s="2">
        <f>(I588-J588-L588)/mcp_capteur</f>
        <v>2.5078081891394505E-2</v>
      </c>
      <c r="L588" s="2">
        <f>S_tubes*10*(E588-D588)*60*pas_calc</f>
        <v>-10933.857324413324</v>
      </c>
      <c r="M588" s="2">
        <f>(H588+L588)/(4180*V_tubes)</f>
        <v>4.4936295909619388E-2</v>
      </c>
    </row>
    <row r="589" spans="2:13" s="2" customFormat="1" x14ac:dyDescent="0.25">
      <c r="B589" s="2">
        <f t="shared" si="24"/>
        <v>9.2333333333333325</v>
      </c>
      <c r="C589" s="2">
        <f>C588+pas_calc</f>
        <v>554</v>
      </c>
      <c r="D589" s="2">
        <f t="shared" si="25"/>
        <v>55.183321340669849</v>
      </c>
      <c r="E589" s="2">
        <f t="shared" si="26"/>
        <v>48.017151149910887</v>
      </c>
      <c r="F589" s="2">
        <f>P_sol*E_orientation*T_vitre*S_tubes*abs_tubes</f>
        <v>495.72000000000008</v>
      </c>
      <c r="G589" s="2">
        <f>P_sol*E_orientation*T_vitre*(s_tot-S_tubes)*abs_fond</f>
        <v>184.67999999999995</v>
      </c>
      <c r="H589" s="2">
        <f>(F589*60*pas_calc)</f>
        <v>29743.200000000004</v>
      </c>
      <c r="I589" s="2">
        <f>G589*60*pas_calc</f>
        <v>11080.799999999997</v>
      </c>
      <c r="J589" s="2">
        <f>(E589-t_ext)*((U_vitre*s_tot)+(U_fond*s_tot))*60*pas_calc</f>
        <v>21944.890100591463</v>
      </c>
      <c r="K589" s="2">
        <f>(I589-J589-L589)/mcp_capteur</f>
        <v>2.5037572817436741E-2</v>
      </c>
      <c r="L589" s="2">
        <f>S_tubes*10*(E589-D589)*60*pas_calc</f>
        <v>-10964.240391861213</v>
      </c>
      <c r="M589" s="2">
        <f>(H589+L589)/(4180*V_tubes)</f>
        <v>4.4863709507583539E-2</v>
      </c>
    </row>
    <row r="590" spans="2:13" s="2" customFormat="1" x14ac:dyDescent="0.25">
      <c r="B590" s="2">
        <f t="shared" si="24"/>
        <v>9.25</v>
      </c>
      <c r="C590" s="2">
        <f>C589+pas_calc</f>
        <v>555</v>
      </c>
      <c r="D590" s="2">
        <f t="shared" si="25"/>
        <v>55.22818505017743</v>
      </c>
      <c r="E590" s="2">
        <f t="shared" si="26"/>
        <v>48.042188722728326</v>
      </c>
      <c r="F590" s="2">
        <f>P_sol*E_orientation*T_vitre*S_tubes*abs_tubes</f>
        <v>495.72000000000008</v>
      </c>
      <c r="G590" s="2">
        <f>P_sol*E_orientation*T_vitre*(s_tot-S_tubes)*abs_fond</f>
        <v>184.67999999999995</v>
      </c>
      <c r="H590" s="2">
        <f>(F590*60*pas_calc)</f>
        <v>29743.200000000004</v>
      </c>
      <c r="I590" s="2">
        <f>G590*60*pas_calc</f>
        <v>11080.799999999997</v>
      </c>
      <c r="J590" s="2">
        <f>(E590-t_ext)*((U_vitre*s_tot)+(U_fond*s_tot))*60*pas_calc</f>
        <v>21975.385864283104</v>
      </c>
      <c r="K590" s="2">
        <f>(I590-J590-L590)/mcp_capteur</f>
        <v>2.4997129178505929E-2</v>
      </c>
      <c r="L590" s="2">
        <f>S_tubes*10*(E590-D590)*60*pas_calc</f>
        <v>-10994.57438099713</v>
      </c>
      <c r="M590" s="2">
        <f>(H590+L590)/(4180*V_tubes)</f>
        <v>4.4791240355660428E-2</v>
      </c>
    </row>
    <row r="591" spans="2:13" s="2" customFormat="1" x14ac:dyDescent="0.25">
      <c r="B591" s="2">
        <f t="shared" si="24"/>
        <v>9.2666666666666675</v>
      </c>
      <c r="C591" s="2">
        <f>C590+pas_calc</f>
        <v>556</v>
      </c>
      <c r="D591" s="2">
        <f t="shared" si="25"/>
        <v>55.272976290533087</v>
      </c>
      <c r="E591" s="2">
        <f t="shared" si="26"/>
        <v>48.067185851906835</v>
      </c>
      <c r="F591" s="2">
        <f>P_sol*E_orientation*T_vitre*S_tubes*abs_tubes</f>
        <v>495.72000000000008</v>
      </c>
      <c r="G591" s="2">
        <f>P_sol*E_orientation*T_vitre*(s_tot-S_tubes)*abs_fond</f>
        <v>184.67999999999995</v>
      </c>
      <c r="H591" s="2">
        <f>(F591*60*pas_calc)</f>
        <v>29743.200000000004</v>
      </c>
      <c r="I591" s="2">
        <f>G591*60*pas_calc</f>
        <v>11080.799999999997</v>
      </c>
      <c r="J591" s="2">
        <f>(E591-t_ext)*((U_vitre*s_tot)+(U_fond*s_tot))*60*pas_calc</f>
        <v>22005.832367622526</v>
      </c>
      <c r="K591" s="2">
        <f>(I591-J591-L591)/mcp_capteur</f>
        <v>2.4956750868909694E-2</v>
      </c>
      <c r="L591" s="2">
        <f>S_tubes*10*(E591-D591)*60*pas_calc</f>
        <v>-11024.859371098168</v>
      </c>
      <c r="M591" s="2">
        <f>(H591+L591)/(4180*V_tubes)</f>
        <v>4.4718888264453846E-2</v>
      </c>
    </row>
    <row r="592" spans="2:13" s="2" customFormat="1" x14ac:dyDescent="0.25">
      <c r="B592" s="2">
        <f t="shared" si="24"/>
        <v>9.2833333333333332</v>
      </c>
      <c r="C592" s="2">
        <f>C591+pas_calc</f>
        <v>557</v>
      </c>
      <c r="D592" s="2">
        <f t="shared" si="25"/>
        <v>55.317695178797543</v>
      </c>
      <c r="E592" s="2">
        <f t="shared" si="26"/>
        <v>48.092142602775745</v>
      </c>
      <c r="F592" s="2">
        <f>P_sol*E_orientation*T_vitre*S_tubes*abs_tubes</f>
        <v>495.72000000000008</v>
      </c>
      <c r="G592" s="2">
        <f>P_sol*E_orientation*T_vitre*(s_tot-S_tubes)*abs_fond</f>
        <v>184.67999999999995</v>
      </c>
      <c r="H592" s="2">
        <f>(F592*60*pas_calc)</f>
        <v>29743.200000000004</v>
      </c>
      <c r="I592" s="2">
        <f>G592*60*pas_calc</f>
        <v>11080.799999999997</v>
      </c>
      <c r="J592" s="2">
        <f>(E592-t_ext)*((U_vitre*s_tot)+(U_fond*s_tot))*60*pas_calc</f>
        <v>22036.229690180855</v>
      </c>
      <c r="K592" s="2">
        <f>(I592-J592-L592)/mcp_capteur</f>
        <v>2.4916437783123455E-2</v>
      </c>
      <c r="L592" s="2">
        <f>S_tubes*10*(E592-D592)*60*pas_calc</f>
        <v>-11055.095441313351</v>
      </c>
      <c r="M592" s="2">
        <f>(H592+L592)/(4180*V_tubes)</f>
        <v>4.4646653044873461E-2</v>
      </c>
    </row>
    <row r="593" spans="2:13" s="2" customFormat="1" x14ac:dyDescent="0.25">
      <c r="B593" s="2">
        <f t="shared" si="24"/>
        <v>9.3000000000000007</v>
      </c>
      <c r="C593" s="2">
        <f>C592+pas_calc</f>
        <v>558</v>
      </c>
      <c r="D593" s="2">
        <f t="shared" si="25"/>
        <v>55.362341831842414</v>
      </c>
      <c r="E593" s="2">
        <f t="shared" si="26"/>
        <v>48.117059040558871</v>
      </c>
      <c r="F593" s="2">
        <f>P_sol*E_orientation*T_vitre*S_tubes*abs_tubes</f>
        <v>495.72000000000008</v>
      </c>
      <c r="G593" s="2">
        <f>P_sol*E_orientation*T_vitre*(s_tot-S_tubes)*abs_fond</f>
        <v>184.67999999999995</v>
      </c>
      <c r="H593" s="2">
        <f>(F593*60*pas_calc)</f>
        <v>29743.200000000004</v>
      </c>
      <c r="I593" s="2">
        <f>G593*60*pas_calc</f>
        <v>11080.799999999997</v>
      </c>
      <c r="J593" s="2">
        <f>(E593-t_ext)*((U_vitre*s_tot)+(U_fond*s_tot))*60*pas_calc</f>
        <v>22066.577911400705</v>
      </c>
      <c r="K593" s="2">
        <f>(I593-J593-L593)/mcp_capteur</f>
        <v>2.4876189815778615E-2</v>
      </c>
      <c r="L593" s="2">
        <f>S_tubes*10*(E593-D593)*60*pas_calc</f>
        <v>-11085.282670663823</v>
      </c>
      <c r="M593" s="2">
        <f>(H593+L593)/(4180*V_tubes)</f>
        <v>4.457453450813454E-2</v>
      </c>
    </row>
    <row r="594" spans="2:13" s="2" customFormat="1" x14ac:dyDescent="0.25">
      <c r="B594" s="2">
        <f t="shared" si="24"/>
        <v>9.3166666666666664</v>
      </c>
      <c r="C594" s="2">
        <f>C593+pas_calc</f>
        <v>559</v>
      </c>
      <c r="D594" s="2">
        <f t="shared" si="25"/>
        <v>55.406916366350551</v>
      </c>
      <c r="E594" s="2">
        <f t="shared" si="26"/>
        <v>48.141935230374649</v>
      </c>
      <c r="F594" s="2">
        <f>P_sol*E_orientation*T_vitre*S_tubes*abs_tubes</f>
        <v>495.72000000000008</v>
      </c>
      <c r="G594" s="2">
        <f>P_sol*E_orientation*T_vitre*(s_tot-S_tubes)*abs_fond</f>
        <v>184.67999999999995</v>
      </c>
      <c r="H594" s="2">
        <f>(F594*60*pas_calc)</f>
        <v>29743.200000000004</v>
      </c>
      <c r="I594" s="2">
        <f>G594*60*pas_calc</f>
        <v>11080.799999999997</v>
      </c>
      <c r="J594" s="2">
        <f>(E594-t_ext)*((U_vitre*s_tot)+(U_fond*s_tot))*60*pas_calc</f>
        <v>22096.877110596321</v>
      </c>
      <c r="K594" s="2">
        <f>(I594-J594-L594)/mcp_capteur</f>
        <v>2.4836006861701662E-2</v>
      </c>
      <c r="L594" s="2">
        <f>S_tubes*10*(E594-D594)*60*pas_calc</f>
        <v>-11115.42113804313</v>
      </c>
      <c r="M594" s="2">
        <f>(H594+L594)/(4180*V_tubes)</f>
        <v>4.4502532465757125E-2</v>
      </c>
    </row>
    <row r="595" spans="2:13" s="2" customFormat="1" x14ac:dyDescent="0.25">
      <c r="B595" s="2">
        <f t="shared" si="24"/>
        <v>9.3333333333333339</v>
      </c>
      <c r="C595" s="2">
        <f>C594+pas_calc</f>
        <v>560</v>
      </c>
      <c r="D595" s="2">
        <f t="shared" si="25"/>
        <v>55.451418898816307</v>
      </c>
      <c r="E595" s="2">
        <f t="shared" si="26"/>
        <v>48.166771237236354</v>
      </c>
      <c r="F595" s="2">
        <f>P_sol*E_orientation*T_vitre*S_tubes*abs_tubes</f>
        <v>495.72000000000008</v>
      </c>
      <c r="G595" s="2">
        <f>P_sol*E_orientation*T_vitre*(s_tot-S_tubes)*abs_fond</f>
        <v>184.67999999999995</v>
      </c>
      <c r="H595" s="2">
        <f>(F595*60*pas_calc)</f>
        <v>29743.200000000004</v>
      </c>
      <c r="I595" s="2">
        <f>G595*60*pas_calc</f>
        <v>11080.799999999997</v>
      </c>
      <c r="J595" s="2">
        <f>(E595-t_ext)*((U_vitre*s_tot)+(U_fond*s_tot))*60*pas_calc</f>
        <v>22127.127366953879</v>
      </c>
      <c r="K595" s="2">
        <f>(I595-J595-L595)/mcp_capteur</f>
        <v>2.4795888815861873E-2</v>
      </c>
      <c r="L595" s="2">
        <f>S_tubes*10*(E595-D595)*60*pas_calc</f>
        <v>-11145.510922217329</v>
      </c>
      <c r="M595" s="2">
        <f>(H595+L595)/(4180*V_tubes)</f>
        <v>4.4430646729565856E-2</v>
      </c>
    </row>
    <row r="596" spans="2:13" s="2" customFormat="1" x14ac:dyDescent="0.25">
      <c r="B596" s="2">
        <f t="shared" si="24"/>
        <v>9.35</v>
      </c>
      <c r="C596" s="2">
        <f>C595+pas_calc</f>
        <v>561</v>
      </c>
      <c r="D596" s="2">
        <f t="shared" si="25"/>
        <v>55.495849545545873</v>
      </c>
      <c r="E596" s="2">
        <f t="shared" si="26"/>
        <v>48.191567126052213</v>
      </c>
      <c r="F596" s="2">
        <f>P_sol*E_orientation*T_vitre*S_tubes*abs_tubes</f>
        <v>495.72000000000008</v>
      </c>
      <c r="G596" s="2">
        <f>P_sol*E_orientation*T_vitre*(s_tot-S_tubes)*abs_fond</f>
        <v>184.67999999999995</v>
      </c>
      <c r="H596" s="2">
        <f>(F596*60*pas_calc)</f>
        <v>29743.200000000004</v>
      </c>
      <c r="I596" s="2">
        <f>G596*60*pas_calc</f>
        <v>11080.799999999997</v>
      </c>
      <c r="J596" s="2">
        <f>(E596-t_ext)*((U_vitre*s_tot)+(U_fond*s_tot))*60*pas_calc</f>
        <v>22157.3287595316</v>
      </c>
      <c r="K596" s="2">
        <f>(I596-J596-L596)/mcp_capteur</f>
        <v>2.475583557342452E-2</v>
      </c>
      <c r="L596" s="2">
        <f>S_tubes*10*(E596-D596)*60*pas_calc</f>
        <v>-11175.5521018253</v>
      </c>
      <c r="M596" s="2">
        <f>(H596+L596)/(4180*V_tubes)</f>
        <v>4.4358877111689204E-2</v>
      </c>
    </row>
    <row r="597" spans="2:13" s="2" customFormat="1" x14ac:dyDescent="0.25">
      <c r="B597" s="2">
        <f t="shared" si="24"/>
        <v>9.3666666666666671</v>
      </c>
      <c r="C597" s="2">
        <f>C596+pas_calc</f>
        <v>562</v>
      </c>
      <c r="D597" s="2">
        <f t="shared" si="25"/>
        <v>55.540208422657564</v>
      </c>
      <c r="E597" s="2">
        <f t="shared" si="26"/>
        <v>48.216322961625636</v>
      </c>
      <c r="F597" s="2">
        <f>P_sol*E_orientation*T_vitre*S_tubes*abs_tubes</f>
        <v>495.72000000000008</v>
      </c>
      <c r="G597" s="2">
        <f>P_sol*E_orientation*T_vitre*(s_tot-S_tubes)*abs_fond</f>
        <v>184.67999999999995</v>
      </c>
      <c r="H597" s="2">
        <f>(F597*60*pas_calc)</f>
        <v>29743.200000000004</v>
      </c>
      <c r="I597" s="2">
        <f>G597*60*pas_calc</f>
        <v>11080.799999999997</v>
      </c>
      <c r="J597" s="2">
        <f>(E597-t_ext)*((U_vitre*s_tot)+(U_fond*s_tot))*60*pas_calc</f>
        <v>22187.481367260025</v>
      </c>
      <c r="K597" s="2">
        <f>(I597-J597-L597)/mcp_capteur</f>
        <v>2.4715847029705855E-2</v>
      </c>
      <c r="L597" s="2">
        <f>S_tubes*10*(E597-D597)*60*pas_calc</f>
        <v>-11205.544755378851</v>
      </c>
      <c r="M597" s="2">
        <f>(H597+L597)/(4180*V_tubes)</f>
        <v>4.4287223424559222E-2</v>
      </c>
    </row>
    <row r="598" spans="2:13" s="2" customFormat="1" x14ac:dyDescent="0.25">
      <c r="B598" s="2">
        <f t="shared" si="24"/>
        <v>9.3833333333333329</v>
      </c>
      <c r="C598" s="2">
        <f>C597+pas_calc</f>
        <v>563</v>
      </c>
      <c r="D598" s="2">
        <f t="shared" si="25"/>
        <v>55.584495646082125</v>
      </c>
      <c r="E598" s="2">
        <f t="shared" si="26"/>
        <v>48.24103880865534</v>
      </c>
      <c r="F598" s="2">
        <f>P_sol*E_orientation*T_vitre*S_tubes*abs_tubes</f>
        <v>495.72000000000008</v>
      </c>
      <c r="G598" s="2">
        <f>P_sol*E_orientation*T_vitre*(s_tot-S_tubes)*abs_fond</f>
        <v>184.67999999999995</v>
      </c>
      <c r="H598" s="2">
        <f>(F598*60*pas_calc)</f>
        <v>29743.200000000004</v>
      </c>
      <c r="I598" s="2">
        <f>G598*60*pas_calc</f>
        <v>11080.799999999997</v>
      </c>
      <c r="J598" s="2">
        <f>(E598-t_ext)*((U_vitre*s_tot)+(U_fond*s_tot))*60*pas_calc</f>
        <v>22217.585268942206</v>
      </c>
      <c r="K598" s="2">
        <f>(I598-J598-L598)/mcp_capteur</f>
        <v>2.4675923080193569E-2</v>
      </c>
      <c r="L598" s="2">
        <f>S_tubes*10*(E598-D598)*60*pas_calc</f>
        <v>-11235.488961262983</v>
      </c>
      <c r="M598" s="2">
        <f>(H598+L598)/(4180*V_tubes)</f>
        <v>4.4215685480910906E-2</v>
      </c>
    </row>
    <row r="599" spans="2:13" s="2" customFormat="1" x14ac:dyDescent="0.25">
      <c r="B599" s="2">
        <f t="shared" si="24"/>
        <v>9.4</v>
      </c>
      <c r="C599" s="2">
        <f>C598+pas_calc</f>
        <v>564</v>
      </c>
      <c r="D599" s="2">
        <f t="shared" si="25"/>
        <v>55.628711331563039</v>
      </c>
      <c r="E599" s="2">
        <f t="shared" si="26"/>
        <v>48.265714731735535</v>
      </c>
      <c r="F599" s="2">
        <f>P_sol*E_orientation*T_vitre*S_tubes*abs_tubes</f>
        <v>495.72000000000008</v>
      </c>
      <c r="G599" s="2">
        <f>P_sol*E_orientation*T_vitre*(s_tot-S_tubes)*abs_fond</f>
        <v>184.67999999999995</v>
      </c>
      <c r="H599" s="2">
        <f>(F599*60*pas_calc)</f>
        <v>29743.200000000004</v>
      </c>
      <c r="I599" s="2">
        <f>G599*60*pas_calc</f>
        <v>11080.799999999997</v>
      </c>
      <c r="J599" s="2">
        <f>(E599-t_ext)*((U_vitre*s_tot)+(U_fond*s_tot))*60*pas_calc</f>
        <v>22247.640543253881</v>
      </c>
      <c r="K599" s="2">
        <f>(I599-J599-L599)/mcp_capteur</f>
        <v>2.4636063620549976E-2</v>
      </c>
      <c r="L599" s="2">
        <f>S_tubes*10*(E599-D599)*60*pas_calc</f>
        <v>-11265.384797736084</v>
      </c>
      <c r="M599" s="2">
        <f>(H599+L599)/(4180*V_tubes)</f>
        <v>4.4144263093781742E-2</v>
      </c>
    </row>
    <row r="600" spans="2:13" s="2" customFormat="1" x14ac:dyDescent="0.25">
      <c r="B600" s="2">
        <f t="shared" si="24"/>
        <v>9.4166666666666661</v>
      </c>
      <c r="C600" s="2">
        <f>C599+pas_calc</f>
        <v>565</v>
      </c>
      <c r="D600" s="2">
        <f t="shared" si="25"/>
        <v>55.672855594656824</v>
      </c>
      <c r="E600" s="2">
        <f t="shared" si="26"/>
        <v>48.290350795356083</v>
      </c>
      <c r="F600" s="2">
        <f>P_sol*E_orientation*T_vitre*S_tubes*abs_tubes</f>
        <v>495.72000000000008</v>
      </c>
      <c r="G600" s="2">
        <f>P_sol*E_orientation*T_vitre*(s_tot-S_tubes)*abs_fond</f>
        <v>184.67999999999995</v>
      </c>
      <c r="H600" s="2">
        <f>(F600*60*pas_calc)</f>
        <v>29743.200000000004</v>
      </c>
      <c r="I600" s="2">
        <f>G600*60*pas_calc</f>
        <v>11080.799999999997</v>
      </c>
      <c r="J600" s="2">
        <f>(E600-t_ext)*((U_vitre*s_tot)+(U_fond*s_tot))*60*pas_calc</f>
        <v>22277.647268743713</v>
      </c>
      <c r="K600" s="2">
        <f>(I600-J600-L600)/mcp_capteur</f>
        <v>2.4596268546604735E-2</v>
      </c>
      <c r="L600" s="2">
        <f>S_tubes*10*(E600-D600)*60*pas_calc</f>
        <v>-11295.232342930134</v>
      </c>
      <c r="M600" s="2">
        <f>(H600+L600)/(4180*V_tubes)</f>
        <v>4.407295607651121E-2</v>
      </c>
    </row>
    <row r="601" spans="2:13" s="2" customFormat="1" x14ac:dyDescent="0.25">
      <c r="B601" s="2">
        <f t="shared" si="24"/>
        <v>9.4333333333333336</v>
      </c>
      <c r="C601" s="2">
        <f>C600+pas_calc</f>
        <v>566</v>
      </c>
      <c r="D601" s="2">
        <f t="shared" si="25"/>
        <v>55.716928550733336</v>
      </c>
      <c r="E601" s="2">
        <f t="shared" si="26"/>
        <v>48.314947063902686</v>
      </c>
      <c r="F601" s="2">
        <f>P_sol*E_orientation*T_vitre*S_tubes*abs_tubes</f>
        <v>495.72000000000008</v>
      </c>
      <c r="G601" s="2">
        <f>P_sol*E_orientation*T_vitre*(s_tot-S_tubes)*abs_fond</f>
        <v>184.67999999999995</v>
      </c>
      <c r="H601" s="2">
        <f>(F601*60*pas_calc)</f>
        <v>29743.200000000004</v>
      </c>
      <c r="I601" s="2">
        <f>G601*60*pas_calc</f>
        <v>11080.799999999997</v>
      </c>
      <c r="J601" s="2">
        <f>(E601-t_ext)*((U_vitre*s_tot)+(U_fond*s_tot))*60*pas_calc</f>
        <v>22307.605523833474</v>
      </c>
      <c r="K601" s="2">
        <f>(I601-J601-L601)/mcp_capteur</f>
        <v>2.4556537754354849E-2</v>
      </c>
      <c r="L601" s="2">
        <f>S_tubes*10*(E601-D601)*60*pas_calc</f>
        <v>-11325.031674850896</v>
      </c>
      <c r="M601" s="2">
        <f>(H601+L601)/(4180*V_tubes)</f>
        <v>4.4001764242740306E-2</v>
      </c>
    </row>
    <row r="602" spans="2:13" s="2" customFormat="1" x14ac:dyDescent="0.25">
      <c r="B602" s="2">
        <f t="shared" si="24"/>
        <v>9.4499999999999993</v>
      </c>
      <c r="C602" s="2">
        <f>C601+pas_calc</f>
        <v>567</v>
      </c>
      <c r="D602" s="2">
        <f t="shared" si="25"/>
        <v>55.760930314976079</v>
      </c>
      <c r="E602" s="2">
        <f t="shared" si="26"/>
        <v>48.339503601657043</v>
      </c>
      <c r="F602" s="2">
        <f>P_sol*E_orientation*T_vitre*S_tubes*abs_tubes</f>
        <v>495.72000000000008</v>
      </c>
      <c r="G602" s="2">
        <f>P_sol*E_orientation*T_vitre*(s_tot-S_tubes)*abs_fond</f>
        <v>184.67999999999995</v>
      </c>
      <c r="H602" s="2">
        <f>(F602*60*pas_calc)</f>
        <v>29743.200000000004</v>
      </c>
      <c r="I602" s="2">
        <f>G602*60*pas_calc</f>
        <v>11080.799999999997</v>
      </c>
      <c r="J602" s="2">
        <f>(E602-t_ext)*((U_vitre*s_tot)+(U_fond*s_tot))*60*pas_calc</f>
        <v>22337.515386818279</v>
      </c>
      <c r="K602" s="2">
        <f>(I602-J602-L602)/mcp_capteur</f>
        <v>2.4516871139961496E-2</v>
      </c>
      <c r="L602" s="2">
        <f>S_tubes*10*(E602-D602)*60*pas_calc</f>
        <v>-11354.782871378127</v>
      </c>
      <c r="M602" s="2">
        <f>(H602+L602)/(4180*V_tubes)</f>
        <v>4.3930687406411081E-2</v>
      </c>
    </row>
    <row r="603" spans="2:13" s="2" customFormat="1" x14ac:dyDescent="0.25">
      <c r="B603" s="2">
        <f t="shared" si="24"/>
        <v>9.4666666666666668</v>
      </c>
      <c r="C603" s="2">
        <f>C602+pas_calc</f>
        <v>568</v>
      </c>
      <c r="D603" s="2">
        <f t="shared" si="25"/>
        <v>55.804861002382488</v>
      </c>
      <c r="E603" s="2">
        <f t="shared" si="26"/>
        <v>48.364020472797002</v>
      </c>
      <c r="F603" s="2">
        <f>P_sol*E_orientation*T_vitre*S_tubes*abs_tubes</f>
        <v>495.72000000000008</v>
      </c>
      <c r="G603" s="2">
        <f>P_sol*E_orientation*T_vitre*(s_tot-S_tubes)*abs_fond</f>
        <v>184.67999999999995</v>
      </c>
      <c r="H603" s="2">
        <f>(F603*60*pas_calc)</f>
        <v>29743.200000000004</v>
      </c>
      <c r="I603" s="2">
        <f>G603*60*pas_calc</f>
        <v>11080.799999999997</v>
      </c>
      <c r="J603" s="2">
        <f>(E603-t_ext)*((U_vitre*s_tot)+(U_fond*s_tot))*60*pas_calc</f>
        <v>22367.376935866749</v>
      </c>
      <c r="K603" s="2">
        <f>(I603-J603-L603)/mcp_capteur</f>
        <v>2.4477268599760918E-2</v>
      </c>
      <c r="L603" s="2">
        <f>S_tubes*10*(E603-D603)*60*pas_calc</f>
        <v>-11384.486010265795</v>
      </c>
      <c r="M603" s="2">
        <f>(H603+L603)/(4180*V_tubes)</f>
        <v>4.3859725381766107E-2</v>
      </c>
    </row>
    <row r="604" spans="2:13" s="2" customFormat="1" x14ac:dyDescent="0.25">
      <c r="B604" s="2">
        <f t="shared" si="24"/>
        <v>9.4833333333333325</v>
      </c>
      <c r="C604" s="2">
        <f>C603+pas_calc</f>
        <v>569</v>
      </c>
      <c r="D604" s="2">
        <f t="shared" si="25"/>
        <v>55.848720727764253</v>
      </c>
      <c r="E604" s="2">
        <f t="shared" si="26"/>
        <v>48.388497741396762</v>
      </c>
      <c r="F604" s="2">
        <f>P_sol*E_orientation*T_vitre*S_tubes*abs_tubes</f>
        <v>495.72000000000008</v>
      </c>
      <c r="G604" s="2">
        <f>P_sol*E_orientation*T_vitre*(s_tot-S_tubes)*abs_fond</f>
        <v>184.67999999999995</v>
      </c>
      <c r="H604" s="2">
        <f>(F604*60*pas_calc)</f>
        <v>29743.200000000004</v>
      </c>
      <c r="I604" s="2">
        <f>G604*60*pas_calc</f>
        <v>11080.799999999997</v>
      </c>
      <c r="J604" s="2">
        <f>(E604-t_ext)*((U_vitre*s_tot)+(U_fond*s_tot))*60*pas_calc</f>
        <v>22397.190249021256</v>
      </c>
      <c r="K604" s="2">
        <f>(I604-J604-L604)/mcp_capteur</f>
        <v>2.4437730030250803E-2</v>
      </c>
      <c r="L604" s="2">
        <f>S_tubes*10*(E604-D604)*60*pas_calc</f>
        <v>-11414.141169142262</v>
      </c>
      <c r="M604" s="2">
        <f>(H604+L604)/(4180*V_tubes)</f>
        <v>4.3788877983348018E-2</v>
      </c>
    </row>
    <row r="605" spans="2:13" s="2" customFormat="1" x14ac:dyDescent="0.25">
      <c r="B605" s="2">
        <f t="shared" si="24"/>
        <v>9.5</v>
      </c>
      <c r="C605" s="2">
        <f>C604+pas_calc</f>
        <v>570</v>
      </c>
      <c r="D605" s="2">
        <f t="shared" si="25"/>
        <v>55.892509605747598</v>
      </c>
      <c r="E605" s="2">
        <f t="shared" si="26"/>
        <v>48.412935471427012</v>
      </c>
      <c r="F605" s="2">
        <f>P_sol*E_orientation*T_vitre*S_tubes*abs_tubes</f>
        <v>495.72000000000008</v>
      </c>
      <c r="G605" s="2">
        <f>P_sol*E_orientation*T_vitre*(s_tot-S_tubes)*abs_fond</f>
        <v>184.67999999999995</v>
      </c>
      <c r="H605" s="2">
        <f>(F605*60*pas_calc)</f>
        <v>29743.200000000004</v>
      </c>
      <c r="I605" s="2">
        <f>G605*60*pas_calc</f>
        <v>11080.799999999997</v>
      </c>
      <c r="J605" s="2">
        <f>(E605-t_ext)*((U_vitre*s_tot)+(U_fond*s_tot))*60*pas_calc</f>
        <v>22426.955404198103</v>
      </c>
      <c r="K605" s="2">
        <f>(I605-J605-L605)/mcp_capteur</f>
        <v>2.4398255328098004E-2</v>
      </c>
      <c r="L605" s="2">
        <f>S_tubes*10*(E605-D605)*60*pas_calc</f>
        <v>-11443.748425510497</v>
      </c>
      <c r="M605" s="2">
        <f>(H605+L605)/(4180*V_tubes)</f>
        <v>4.3718145025999015E-2</v>
      </c>
    </row>
    <row r="606" spans="2:13" s="2" customFormat="1" x14ac:dyDescent="0.25">
      <c r="B606" s="2">
        <f t="shared" si="24"/>
        <v>9.5166666666666675</v>
      </c>
      <c r="C606" s="2">
        <f>C605+pas_calc</f>
        <v>571</v>
      </c>
      <c r="D606" s="2">
        <f t="shared" si="25"/>
        <v>55.936227750773597</v>
      </c>
      <c r="E606" s="2">
        <f t="shared" si="26"/>
        <v>48.437333726755114</v>
      </c>
      <c r="F606" s="2">
        <f>P_sol*E_orientation*T_vitre*S_tubes*abs_tubes</f>
        <v>495.72000000000008</v>
      </c>
      <c r="G606" s="2">
        <f>P_sol*E_orientation*T_vitre*(s_tot-S_tubes)*abs_fond</f>
        <v>184.67999999999995</v>
      </c>
      <c r="H606" s="2">
        <f>(F606*60*pas_calc)</f>
        <v>29743.200000000004</v>
      </c>
      <c r="I606" s="2">
        <f>G606*60*pas_calc</f>
        <v>11080.799999999997</v>
      </c>
      <c r="J606" s="2">
        <f>(E606-t_ext)*((U_vitre*s_tot)+(U_fond*s_tot))*60*pas_calc</f>
        <v>22456.672479187731</v>
      </c>
      <c r="K606" s="2">
        <f>(I606-J606-L606)/mcp_capteur</f>
        <v>2.4358844390136709E-2</v>
      </c>
      <c r="L606" s="2">
        <f>S_tubes*10*(E606-D606)*60*pas_calc</f>
        <v>-11473.307856748281</v>
      </c>
      <c r="M606" s="2">
        <f>(H606+L606)/(4180*V_tubes)</f>
        <v>4.3647526324860401E-2</v>
      </c>
    </row>
    <row r="607" spans="2:13" s="2" customFormat="1" x14ac:dyDescent="0.25">
      <c r="B607" s="2">
        <f t="shared" si="24"/>
        <v>9.5333333333333332</v>
      </c>
      <c r="C607" s="2">
        <f>C606+pas_calc</f>
        <v>572</v>
      </c>
      <c r="D607" s="2">
        <f t="shared" si="25"/>
        <v>55.979875277098458</v>
      </c>
      <c r="E607" s="2">
        <f t="shared" si="26"/>
        <v>48.46169257114525</v>
      </c>
      <c r="F607" s="2">
        <f>P_sol*E_orientation*T_vitre*S_tubes*abs_tubes</f>
        <v>495.72000000000008</v>
      </c>
      <c r="G607" s="2">
        <f>P_sol*E_orientation*T_vitre*(s_tot-S_tubes)*abs_fond</f>
        <v>184.67999999999995</v>
      </c>
      <c r="H607" s="2">
        <f>(F607*60*pas_calc)</f>
        <v>29743.200000000004</v>
      </c>
      <c r="I607" s="2">
        <f>G607*60*pas_calc</f>
        <v>11080.799999999997</v>
      </c>
      <c r="J607" s="2">
        <f>(E607-t_ext)*((U_vitre*s_tot)+(U_fond*s_tot))*60*pas_calc</f>
        <v>22486.341551654914</v>
      </c>
      <c r="K607" s="2">
        <f>(I607-J607-L607)/mcp_capteur</f>
        <v>2.4319497113373473E-2</v>
      </c>
      <c r="L607" s="2">
        <f>S_tubes*10*(E607-D607)*60*pas_calc</f>
        <v>-11502.81954010841</v>
      </c>
      <c r="M607" s="2">
        <f>(H607+L607)/(4180*V_tubes)</f>
        <v>4.3577021695372045E-2</v>
      </c>
    </row>
    <row r="608" spans="2:13" s="2" customFormat="1" x14ac:dyDescent="0.25">
      <c r="B608" s="2">
        <f t="shared" si="24"/>
        <v>9.5500000000000007</v>
      </c>
      <c r="C608" s="2">
        <f>C607+pas_calc</f>
        <v>573</v>
      </c>
      <c r="D608" s="2">
        <f t="shared" si="25"/>
        <v>56.023452298793828</v>
      </c>
      <c r="E608" s="2">
        <f t="shared" si="26"/>
        <v>48.486012068258624</v>
      </c>
      <c r="F608" s="2">
        <f>P_sol*E_orientation*T_vitre*S_tubes*abs_tubes</f>
        <v>495.72000000000008</v>
      </c>
      <c r="G608" s="2">
        <f>P_sol*E_orientation*T_vitre*(s_tot-S_tubes)*abs_fond</f>
        <v>184.67999999999995</v>
      </c>
      <c r="H608" s="2">
        <f>(F608*60*pas_calc)</f>
        <v>29743.200000000004</v>
      </c>
      <c r="I608" s="2">
        <f>G608*60*pas_calc</f>
        <v>11080.799999999997</v>
      </c>
      <c r="J608" s="2">
        <f>(E608-t_ext)*((U_vitre*s_tot)+(U_fond*s_tot))*60*pas_calc</f>
        <v>22515.962699139003</v>
      </c>
      <c r="K608" s="2">
        <f>(I608-J608-L608)/mcp_capteur</f>
        <v>2.4280213394963994E-2</v>
      </c>
      <c r="L608" s="2">
        <f>S_tubes*10*(E608-D608)*60*pas_calc</f>
        <v>-11532.283552718862</v>
      </c>
      <c r="M608" s="2">
        <f>(H608+L608)/(4180*V_tubes)</f>
        <v>4.3506630953272028E-2</v>
      </c>
    </row>
    <row r="609" spans="2:13" s="2" customFormat="1" x14ac:dyDescent="0.25">
      <c r="B609" s="2">
        <f t="shared" si="24"/>
        <v>9.5666666666666664</v>
      </c>
      <c r="C609" s="2">
        <f>C608+pas_calc</f>
        <v>574</v>
      </c>
      <c r="D609" s="2">
        <f t="shared" si="25"/>
        <v>56.066958929747102</v>
      </c>
      <c r="E609" s="2">
        <f t="shared" si="26"/>
        <v>48.510292281653591</v>
      </c>
      <c r="F609" s="2">
        <f>P_sol*E_orientation*T_vitre*S_tubes*abs_tubes</f>
        <v>495.72000000000008</v>
      </c>
      <c r="G609" s="2">
        <f>P_sol*E_orientation*T_vitre*(s_tot-S_tubes)*abs_fond</f>
        <v>184.67999999999995</v>
      </c>
      <c r="H609" s="2">
        <f>(F609*60*pas_calc)</f>
        <v>29743.200000000004</v>
      </c>
      <c r="I609" s="2">
        <f>G609*60*pas_calc</f>
        <v>11080.799999999997</v>
      </c>
      <c r="J609" s="2">
        <f>(E609-t_ext)*((U_vitre*s_tot)+(U_fond*s_tot))*60*pas_calc</f>
        <v>22545.535999054075</v>
      </c>
      <c r="K609" s="2">
        <f>(I609-J609-L609)/mcp_capteur</f>
        <v>2.4240993132249058E-2</v>
      </c>
      <c r="L609" s="2">
        <f>S_tubes*10*(E609-D609)*60*pas_calc</f>
        <v>-11561.699971583073</v>
      </c>
      <c r="M609" s="2">
        <f>(H609+L609)/(4180*V_tubes)</f>
        <v>4.3436353914595965E-2</v>
      </c>
    </row>
    <row r="610" spans="2:13" s="2" customFormat="1" x14ac:dyDescent="0.25">
      <c r="B610" s="2">
        <f t="shared" si="24"/>
        <v>9.5833333333333339</v>
      </c>
      <c r="C610" s="2">
        <f>C609+pas_calc</f>
        <v>575</v>
      </c>
      <c r="D610" s="2">
        <f t="shared" si="25"/>
        <v>56.110395283661695</v>
      </c>
      <c r="E610" s="2">
        <f t="shared" si="26"/>
        <v>48.534533274785836</v>
      </c>
      <c r="F610" s="2">
        <f>P_sol*E_orientation*T_vitre*S_tubes*abs_tubes</f>
        <v>495.72000000000008</v>
      </c>
      <c r="G610" s="2">
        <f>P_sol*E_orientation*T_vitre*(s_tot-S_tubes)*abs_fond</f>
        <v>184.67999999999995</v>
      </c>
      <c r="H610" s="2">
        <f>(F610*60*pas_calc)</f>
        <v>29743.200000000004</v>
      </c>
      <c r="I610" s="2">
        <f>G610*60*pas_calc</f>
        <v>11080.799999999997</v>
      </c>
      <c r="J610" s="2">
        <f>(E610-t_ext)*((U_vitre*s_tot)+(U_fond*s_tot))*60*pas_calc</f>
        <v>22575.061528689148</v>
      </c>
      <c r="K610" s="2">
        <f>(I610-J610-L610)/mcp_capteur</f>
        <v>2.4201836222729072E-2</v>
      </c>
      <c r="L610" s="2">
        <f>S_tubes*10*(E610-D610)*60*pas_calc</f>
        <v>-11591.068873580067</v>
      </c>
      <c r="M610" s="2">
        <f>(H610+L610)/(4180*V_tubes)</f>
        <v>4.3366190395676706E-2</v>
      </c>
    </row>
    <row r="611" spans="2:13" s="2" customFormat="1" x14ac:dyDescent="0.25">
      <c r="B611" s="2">
        <f t="shared" si="24"/>
        <v>9.6</v>
      </c>
      <c r="C611" s="2">
        <f>C610+pas_calc</f>
        <v>576</v>
      </c>
      <c r="D611" s="2">
        <f t="shared" si="25"/>
        <v>56.153761474057369</v>
      </c>
      <c r="E611" s="2">
        <f t="shared" si="26"/>
        <v>48.558735111008566</v>
      </c>
      <c r="F611" s="2">
        <f>P_sol*E_orientation*T_vitre*S_tubes*abs_tubes</f>
        <v>495.72000000000008</v>
      </c>
      <c r="G611" s="2">
        <f>P_sol*E_orientation*T_vitre*(s_tot-S_tubes)*abs_fond</f>
        <v>184.67999999999995</v>
      </c>
      <c r="H611" s="2">
        <f>(F611*60*pas_calc)</f>
        <v>29743.200000000004</v>
      </c>
      <c r="I611" s="2">
        <f>G611*60*pas_calc</f>
        <v>11080.799999999997</v>
      </c>
      <c r="J611" s="2">
        <f>(E611-t_ext)*((U_vitre*s_tot)+(U_fond*s_tot))*60*pas_calc</f>
        <v>22604.539365208435</v>
      </c>
      <c r="K611" s="2">
        <f>(I611-J611-L611)/mcp_capteur</f>
        <v>2.416274256405768E-2</v>
      </c>
      <c r="L611" s="2">
        <f>S_tubes*10*(E611-D611)*60*pas_calc</f>
        <v>-11620.390335464668</v>
      </c>
      <c r="M611" s="2">
        <f>(H611+L611)/(4180*V_tubes)</f>
        <v>4.3296140213143777E-2</v>
      </c>
    </row>
    <row r="612" spans="2:13" s="2" customFormat="1" x14ac:dyDescent="0.25">
      <c r="B612" s="2">
        <f t="shared" ref="B612:B675" si="27">C612/60</f>
        <v>9.6166666666666671</v>
      </c>
      <c r="C612" s="2">
        <f>C611+pas_calc</f>
        <v>577</v>
      </c>
      <c r="D612" s="2">
        <f t="shared" si="25"/>
        <v>56.197057614270513</v>
      </c>
      <c r="E612" s="2">
        <f t="shared" si="26"/>
        <v>48.582897853572625</v>
      </c>
      <c r="F612" s="2">
        <f>P_sol*E_orientation*T_vitre*S_tubes*abs_tubes</f>
        <v>495.72000000000008</v>
      </c>
      <c r="G612" s="2">
        <f>P_sol*E_orientation*T_vitre*(s_tot-S_tubes)*abs_fond</f>
        <v>184.67999999999995</v>
      </c>
      <c r="H612" s="2">
        <f>(F612*60*pas_calc)</f>
        <v>29743.200000000004</v>
      </c>
      <c r="I612" s="2">
        <f>G612*60*pas_calc</f>
        <v>11080.799999999997</v>
      </c>
      <c r="J612" s="2">
        <f>(E612-t_ext)*((U_vitre*s_tot)+(U_fond*s_tot))*60*pas_calc</f>
        <v>22633.969585651459</v>
      </c>
      <c r="K612" s="2">
        <f>(I612-J612-L612)/mcp_capteur</f>
        <v>2.4123712054077259E-2</v>
      </c>
      <c r="L612" s="2">
        <f>S_tubes*10*(E612-D612)*60*pas_calc</f>
        <v>-11649.664433867771</v>
      </c>
      <c r="M612" s="2">
        <f>(H612+L612)/(4180*V_tubes)</f>
        <v>4.322620318392284E-2</v>
      </c>
    </row>
    <row r="613" spans="2:13" s="2" customFormat="1" x14ac:dyDescent="0.25">
      <c r="B613" s="2">
        <f t="shared" si="27"/>
        <v>9.6333333333333329</v>
      </c>
      <c r="C613" s="2">
        <f>C612+pas_calc</f>
        <v>578</v>
      </c>
      <c r="D613" s="2">
        <f t="shared" ref="D613:D676" si="28">D612+M612</f>
        <v>56.240283817454433</v>
      </c>
      <c r="E613" s="2">
        <f t="shared" ref="E613:E676" si="29">E612+K612</f>
        <v>48.607021565626702</v>
      </c>
      <c r="F613" s="2">
        <f>P_sol*E_orientation*T_vitre*S_tubes*abs_tubes</f>
        <v>495.72000000000008</v>
      </c>
      <c r="G613" s="2">
        <f>P_sol*E_orientation*T_vitre*(s_tot-S_tubes)*abs_fond</f>
        <v>184.67999999999995</v>
      </c>
      <c r="H613" s="2">
        <f>(F613*60*pas_calc)</f>
        <v>29743.200000000004</v>
      </c>
      <c r="I613" s="2">
        <f>G613*60*pas_calc</f>
        <v>11080.799999999997</v>
      </c>
      <c r="J613" s="2">
        <f>(E613-t_ext)*((U_vitre*s_tot)+(U_fond*s_tot))*60*pas_calc</f>
        <v>22663.352266933322</v>
      </c>
      <c r="K613" s="2">
        <f>(I613-J613-L613)/mcp_capteur</f>
        <v>2.408474459077661E-2</v>
      </c>
      <c r="L613" s="2">
        <f>S_tubes*10*(E613-D613)*60*pas_calc</f>
        <v>-11678.89124529643</v>
      </c>
      <c r="M613" s="2">
        <f>(H613+L613)/(4180*V_tubes)</f>
        <v>4.3156379125235379E-2</v>
      </c>
    </row>
    <row r="614" spans="2:13" s="2" customFormat="1" x14ac:dyDescent="0.25">
      <c r="B614" s="2">
        <f t="shared" si="27"/>
        <v>9.65</v>
      </c>
      <c r="C614" s="2">
        <f>C613+pas_calc</f>
        <v>579</v>
      </c>
      <c r="D614" s="2">
        <f t="shared" si="28"/>
        <v>56.283440196579669</v>
      </c>
      <c r="E614" s="2">
        <f t="shared" si="29"/>
        <v>48.631106310217476</v>
      </c>
      <c r="F614" s="2">
        <f>P_sol*E_orientation*T_vitre*S_tubes*abs_tubes</f>
        <v>495.72000000000008</v>
      </c>
      <c r="G614" s="2">
        <f>P_sol*E_orientation*T_vitre*(s_tot-S_tubes)*abs_fond</f>
        <v>184.67999999999995</v>
      </c>
      <c r="H614" s="2">
        <f>(F614*60*pas_calc)</f>
        <v>29743.200000000004</v>
      </c>
      <c r="I614" s="2">
        <f>G614*60*pas_calc</f>
        <v>11080.799999999997</v>
      </c>
      <c r="J614" s="2">
        <f>(E614-t_ext)*((U_vitre*s_tot)+(U_fond*s_tot))*60*pas_calc</f>
        <v>22692.687485844886</v>
      </c>
      <c r="K614" s="2">
        <f>(I614-J614-L614)/mcp_capteur</f>
        <v>2.4045840072316877E-2</v>
      </c>
      <c r="L614" s="2">
        <f>S_tubes*10*(E614-D614)*60*pas_calc</f>
        <v>-11708.070846134156</v>
      </c>
      <c r="M614" s="2">
        <f>(H614+L614)/(4180*V_tubes)</f>
        <v>4.3086667854598013E-2</v>
      </c>
    </row>
    <row r="615" spans="2:13" s="2" customFormat="1" x14ac:dyDescent="0.25">
      <c r="B615" s="2">
        <f t="shared" si="27"/>
        <v>9.6666666666666661</v>
      </c>
      <c r="C615" s="2">
        <f>C614+pas_calc</f>
        <v>580</v>
      </c>
      <c r="D615" s="2">
        <f t="shared" si="28"/>
        <v>56.326526864434264</v>
      </c>
      <c r="E615" s="2">
        <f t="shared" si="29"/>
        <v>48.655152150289794</v>
      </c>
      <c r="F615" s="2">
        <f>P_sol*E_orientation*T_vitre*S_tubes*abs_tubes</f>
        <v>495.72000000000008</v>
      </c>
      <c r="G615" s="2">
        <f>P_sol*E_orientation*T_vitre*(s_tot-S_tubes)*abs_fond</f>
        <v>184.67999999999995</v>
      </c>
      <c r="H615" s="2">
        <f>(F615*60*pas_calc)</f>
        <v>29743.200000000004</v>
      </c>
      <c r="I615" s="2">
        <f>G615*60*pas_calc</f>
        <v>11080.799999999997</v>
      </c>
      <c r="J615" s="2">
        <f>(E615-t_ext)*((U_vitre*s_tot)+(U_fond*s_tot))*60*pas_calc</f>
        <v>22721.97531905297</v>
      </c>
      <c r="K615" s="2">
        <f>(I615-J615-L615)/mcp_capteur</f>
        <v>2.4006998397017015E-2</v>
      </c>
      <c r="L615" s="2">
        <f>S_tubes*10*(E615-D615)*60*pas_calc</f>
        <v>-11737.203312641041</v>
      </c>
      <c r="M615" s="2">
        <f>(H615+L615)/(4180*V_tubes)</f>
        <v>4.3017069189822267E-2</v>
      </c>
    </row>
    <row r="616" spans="2:13" s="2" customFormat="1" x14ac:dyDescent="0.25">
      <c r="B616" s="2">
        <f t="shared" si="27"/>
        <v>9.6833333333333336</v>
      </c>
      <c r="C616" s="2">
        <f>C615+pas_calc</f>
        <v>581</v>
      </c>
      <c r="D616" s="2">
        <f t="shared" si="28"/>
        <v>56.369543933624087</v>
      </c>
      <c r="E616" s="2">
        <f t="shared" si="29"/>
        <v>48.679159148686814</v>
      </c>
      <c r="F616" s="2">
        <f>P_sol*E_orientation*T_vitre*S_tubes*abs_tubes</f>
        <v>495.72000000000008</v>
      </c>
      <c r="G616" s="2">
        <f>P_sol*E_orientation*T_vitre*(s_tot-S_tubes)*abs_fond</f>
        <v>184.67999999999995</v>
      </c>
      <c r="H616" s="2">
        <f>(F616*60*pas_calc)</f>
        <v>29743.200000000004</v>
      </c>
      <c r="I616" s="2">
        <f>G616*60*pas_calc</f>
        <v>11080.799999999997</v>
      </c>
      <c r="J616" s="2">
        <f>(E616-t_ext)*((U_vitre*s_tot)+(U_fond*s_tot))*60*pas_calc</f>
        <v>22751.215843100541</v>
      </c>
      <c r="K616" s="2">
        <f>(I616-J616-L616)/mcp_capteur</f>
        <v>2.3968219463371496E-2</v>
      </c>
      <c r="L616" s="2">
        <f>S_tubes*10*(E616-D616)*60*pas_calc</f>
        <v>-11766.288720954029</v>
      </c>
      <c r="M616" s="2">
        <f>(H616+L616)/(4180*V_tubes)</f>
        <v>4.294758294901381E-2</v>
      </c>
    </row>
    <row r="617" spans="2:13" s="2" customFormat="1" x14ac:dyDescent="0.25">
      <c r="B617" s="2">
        <f t="shared" si="27"/>
        <v>9.6999999999999993</v>
      </c>
      <c r="C617" s="2">
        <f>C616+pas_calc</f>
        <v>582</v>
      </c>
      <c r="D617" s="2">
        <f t="shared" si="28"/>
        <v>56.412491516573098</v>
      </c>
      <c r="E617" s="2">
        <f t="shared" si="29"/>
        <v>48.703127368150184</v>
      </c>
      <c r="F617" s="2">
        <f>P_sol*E_orientation*T_vitre*S_tubes*abs_tubes</f>
        <v>495.72000000000008</v>
      </c>
      <c r="G617" s="2">
        <f>P_sol*E_orientation*T_vitre*(s_tot-S_tubes)*abs_fond</f>
        <v>184.67999999999995</v>
      </c>
      <c r="H617" s="2">
        <f>(F617*60*pas_calc)</f>
        <v>29743.200000000004</v>
      </c>
      <c r="I617" s="2">
        <f>G617*60*pas_calc</f>
        <v>11080.799999999997</v>
      </c>
      <c r="J617" s="2">
        <f>(E617-t_ext)*((U_vitre*s_tot)+(U_fond*s_tot))*60*pas_calc</f>
        <v>22780.409134406927</v>
      </c>
      <c r="K617" s="2">
        <f>(I617-J617-L617)/mcp_capteur</f>
        <v>2.3929503170032604E-2</v>
      </c>
      <c r="L617" s="2">
        <f>S_tubes*10*(E617-D617)*60*pas_calc</f>
        <v>-11795.32714708706</v>
      </c>
      <c r="M617" s="2">
        <f>(H617+L617)/(4180*V_tubes)</f>
        <v>4.2878208950572212E-2</v>
      </c>
    </row>
    <row r="618" spans="2:13" s="2" customFormat="1" x14ac:dyDescent="0.25">
      <c r="B618" s="2">
        <f t="shared" si="27"/>
        <v>9.7166666666666668</v>
      </c>
      <c r="C618" s="2">
        <f>C617+pas_calc</f>
        <v>583</v>
      </c>
      <c r="D618" s="2">
        <f t="shared" si="28"/>
        <v>56.455369725523667</v>
      </c>
      <c r="E618" s="2">
        <f t="shared" si="29"/>
        <v>48.727056871320215</v>
      </c>
      <c r="F618" s="2">
        <f>P_sol*E_orientation*T_vitre*S_tubes*abs_tubes</f>
        <v>495.72000000000008</v>
      </c>
      <c r="G618" s="2">
        <f>P_sol*E_orientation*T_vitre*(s_tot-S_tubes)*abs_fond</f>
        <v>184.67999999999995</v>
      </c>
      <c r="H618" s="2">
        <f>(F618*60*pas_calc)</f>
        <v>29743.200000000004</v>
      </c>
      <c r="I618" s="2">
        <f>G618*60*pas_calc</f>
        <v>11080.799999999997</v>
      </c>
      <c r="J618" s="2">
        <f>(E618-t_ext)*((U_vitre*s_tot)+(U_fond*s_tot))*60*pas_calc</f>
        <v>22809.555269268025</v>
      </c>
      <c r="K618" s="2">
        <f>(I618-J618-L618)/mcp_capteur</f>
        <v>2.3890849415813591E-2</v>
      </c>
      <c r="L618" s="2">
        <f>S_tubes*10*(E618-D618)*60*pas_calc</f>
        <v>-11824.318666931282</v>
      </c>
      <c r="M618" s="2">
        <f>(H618+L618)/(4180*V_tubes)</f>
        <v>4.28089470131904E-2</v>
      </c>
    </row>
    <row r="619" spans="2:13" s="2" customFormat="1" x14ac:dyDescent="0.25">
      <c r="B619" s="2">
        <f t="shared" si="27"/>
        <v>9.7333333333333325</v>
      </c>
      <c r="C619" s="2">
        <f>C618+pas_calc</f>
        <v>584</v>
      </c>
      <c r="D619" s="2">
        <f t="shared" si="28"/>
        <v>56.498178672536859</v>
      </c>
      <c r="E619" s="2">
        <f t="shared" si="29"/>
        <v>48.750947720736029</v>
      </c>
      <c r="F619" s="2">
        <f>P_sol*E_orientation*T_vitre*S_tubes*abs_tubes</f>
        <v>495.72000000000008</v>
      </c>
      <c r="G619" s="2">
        <f>P_sol*E_orientation*T_vitre*(s_tot-S_tubes)*abs_fond</f>
        <v>184.67999999999995</v>
      </c>
      <c r="H619" s="2">
        <f>(F619*60*pas_calc)</f>
        <v>29743.200000000004</v>
      </c>
      <c r="I619" s="2">
        <f>G619*60*pas_calc</f>
        <v>11080.799999999997</v>
      </c>
      <c r="J619" s="2">
        <f>(E619-t_ext)*((U_vitre*s_tot)+(U_fond*s_tot))*60*pas_calc</f>
        <v>22838.654323856485</v>
      </c>
      <c r="K619" s="2">
        <f>(I619-J619-L619)/mcp_capteur</f>
        <v>2.3852258099696429E-2</v>
      </c>
      <c r="L619" s="2">
        <f>S_tubes*10*(E619-D619)*60*pas_calc</f>
        <v>-11853.263356255273</v>
      </c>
      <c r="M619" s="2">
        <f>(H619+L619)/(4180*V_tubes)</f>
        <v>4.2739796955854108E-2</v>
      </c>
    </row>
    <row r="620" spans="2:13" s="2" customFormat="1" x14ac:dyDescent="0.25">
      <c r="B620" s="2">
        <f t="shared" si="27"/>
        <v>9.75</v>
      </c>
      <c r="C620" s="2">
        <f>C619+pas_calc</f>
        <v>585</v>
      </c>
      <c r="D620" s="2">
        <f t="shared" si="28"/>
        <v>56.540918469492716</v>
      </c>
      <c r="E620" s="2">
        <f t="shared" si="29"/>
        <v>48.774799978835723</v>
      </c>
      <c r="F620" s="2">
        <f>P_sol*E_orientation*T_vitre*S_tubes*abs_tubes</f>
        <v>495.72000000000008</v>
      </c>
      <c r="G620" s="2">
        <f>P_sol*E_orientation*T_vitre*(s_tot-S_tubes)*abs_fond</f>
        <v>184.67999999999995</v>
      </c>
      <c r="H620" s="2">
        <f>(F620*60*pas_calc)</f>
        <v>29743.200000000004</v>
      </c>
      <c r="I620" s="2">
        <f>G620*60*pas_calc</f>
        <v>11080.799999999997</v>
      </c>
      <c r="J620" s="2">
        <f>(E620-t_ext)*((U_vitre*s_tot)+(U_fond*s_tot))*60*pas_calc</f>
        <v>22867.706374221911</v>
      </c>
      <c r="K620" s="2">
        <f>(I620-J620-L620)/mcp_capteur</f>
        <v>2.3813729120821789E-2</v>
      </c>
      <c r="L620" s="2">
        <f>S_tubes*10*(E620-D620)*60*pas_calc</f>
        <v>-11882.1612907052</v>
      </c>
      <c r="M620" s="2">
        <f>(H620+L620)/(4180*V_tubes)</f>
        <v>4.2670758597841515E-2</v>
      </c>
    </row>
    <row r="621" spans="2:13" s="2" customFormat="1" x14ac:dyDescent="0.25">
      <c r="B621" s="2">
        <f t="shared" si="27"/>
        <v>9.7666666666666675</v>
      </c>
      <c r="C621" s="2">
        <f>C620+pas_calc</f>
        <v>586</v>
      </c>
      <c r="D621" s="2">
        <f t="shared" si="28"/>
        <v>56.58358922809056</v>
      </c>
      <c r="E621" s="2">
        <f t="shared" si="29"/>
        <v>48.798613707956548</v>
      </c>
      <c r="F621" s="2">
        <f>P_sol*E_orientation*T_vitre*S_tubes*abs_tubes</f>
        <v>495.72000000000008</v>
      </c>
      <c r="G621" s="2">
        <f>P_sol*E_orientation*T_vitre*(s_tot-S_tubes)*abs_fond</f>
        <v>184.67999999999995</v>
      </c>
      <c r="H621" s="2">
        <f>(F621*60*pas_calc)</f>
        <v>29743.200000000004</v>
      </c>
      <c r="I621" s="2">
        <f>G621*60*pas_calc</f>
        <v>11080.799999999997</v>
      </c>
      <c r="J621" s="2">
        <f>(E621-t_ext)*((U_vitre*s_tot)+(U_fond*s_tot))*60*pas_calc</f>
        <v>22896.711496291075</v>
      </c>
      <c r="K621" s="2">
        <f>(I621-J621-L621)/mcp_capteur</f>
        <v>2.3775262378490425E-2</v>
      </c>
      <c r="L621" s="2">
        <f>S_tubes*10*(E621-D621)*60*pas_calc</f>
        <v>-11911.012545805039</v>
      </c>
      <c r="M621" s="2">
        <f>(H621+L621)/(4180*V_tubes)</f>
        <v>4.260183175872273E-2</v>
      </c>
    </row>
    <row r="622" spans="2:13" s="2" customFormat="1" x14ac:dyDescent="0.25">
      <c r="B622" s="2">
        <f t="shared" si="27"/>
        <v>9.7833333333333332</v>
      </c>
      <c r="C622" s="2">
        <f>C621+pas_calc</f>
        <v>587</v>
      </c>
      <c r="D622" s="2">
        <f t="shared" si="28"/>
        <v>56.626191059849283</v>
      </c>
      <c r="E622" s="2">
        <f t="shared" si="29"/>
        <v>48.822388970335041</v>
      </c>
      <c r="F622" s="2">
        <f>P_sol*E_orientation*T_vitre*S_tubes*abs_tubes</f>
        <v>495.72000000000008</v>
      </c>
      <c r="G622" s="2">
        <f>P_sol*E_orientation*T_vitre*(s_tot-S_tubes)*abs_fond</f>
        <v>184.67999999999995</v>
      </c>
      <c r="H622" s="2">
        <f>(F622*60*pas_calc)</f>
        <v>29743.200000000004</v>
      </c>
      <c r="I622" s="2">
        <f>G622*60*pas_calc</f>
        <v>11080.799999999997</v>
      </c>
      <c r="J622" s="2">
        <f>(E622-t_ext)*((U_vitre*s_tot)+(U_fond*s_tot))*60*pas_calc</f>
        <v>22925.669765868082</v>
      </c>
      <c r="K622" s="2">
        <f>(I622-J622-L622)/mcp_capteur</f>
        <v>2.3736857772177246E-2</v>
      </c>
      <c r="L622" s="2">
        <f>S_tubes*10*(E622-D622)*60*pas_calc</f>
        <v>-11939.817196956794</v>
      </c>
      <c r="M622" s="2">
        <f>(H622+L622)/(4180*V_tubes)</f>
        <v>4.2533016258359251E-2</v>
      </c>
    </row>
    <row r="623" spans="2:13" s="2" customFormat="1" x14ac:dyDescent="0.25">
      <c r="B623" s="2">
        <f t="shared" si="27"/>
        <v>9.8000000000000007</v>
      </c>
      <c r="C623" s="2">
        <f>C622+pas_calc</f>
        <v>588</v>
      </c>
      <c r="D623" s="2">
        <f t="shared" si="28"/>
        <v>56.668724076107644</v>
      </c>
      <c r="E623" s="2">
        <f t="shared" si="29"/>
        <v>48.846125828107219</v>
      </c>
      <c r="F623" s="2">
        <f>P_sol*E_orientation*T_vitre*S_tubes*abs_tubes</f>
        <v>495.72000000000008</v>
      </c>
      <c r="G623" s="2">
        <f>P_sol*E_orientation*T_vitre*(s_tot-S_tubes)*abs_fond</f>
        <v>184.67999999999995</v>
      </c>
      <c r="H623" s="2">
        <f>(F623*60*pas_calc)</f>
        <v>29743.200000000004</v>
      </c>
      <c r="I623" s="2">
        <f>G623*60*pas_calc</f>
        <v>11080.799999999997</v>
      </c>
      <c r="J623" s="2">
        <f>(E623-t_ext)*((U_vitre*s_tot)+(U_fond*s_tot))*60*pas_calc</f>
        <v>22954.581258634593</v>
      </c>
      <c r="K623" s="2">
        <f>(I623-J623-L623)/mcp_capteur</f>
        <v>2.3698515201514055E-2</v>
      </c>
      <c r="L623" s="2">
        <f>S_tubes*10*(E623-D623)*60*pas_calc</f>
        <v>-11968.575319440652</v>
      </c>
      <c r="M623" s="2">
        <f>(H623+L623)/(4180*V_tubes)</f>
        <v>4.2464311916903613E-2</v>
      </c>
    </row>
    <row r="624" spans="2:13" s="2" customFormat="1" x14ac:dyDescent="0.25">
      <c r="B624" s="2">
        <f t="shared" si="27"/>
        <v>9.8166666666666664</v>
      </c>
      <c r="C624" s="2">
        <f>C623+pas_calc</f>
        <v>589</v>
      </c>
      <c r="D624" s="2">
        <f t="shared" si="28"/>
        <v>56.711188388024546</v>
      </c>
      <c r="E624" s="2">
        <f t="shared" si="29"/>
        <v>48.869824343308736</v>
      </c>
      <c r="F624" s="2">
        <f>P_sol*E_orientation*T_vitre*S_tubes*abs_tubes</f>
        <v>495.72000000000008</v>
      </c>
      <c r="G624" s="2">
        <f>P_sol*E_orientation*T_vitre*(s_tot-S_tubes)*abs_fond</f>
        <v>184.67999999999995</v>
      </c>
      <c r="H624" s="2">
        <f>(F624*60*pas_calc)</f>
        <v>29743.200000000004</v>
      </c>
      <c r="I624" s="2">
        <f>G624*60*pas_calc</f>
        <v>11080.799999999997</v>
      </c>
      <c r="J624" s="2">
        <f>(E624-t_ext)*((U_vitre*s_tot)+(U_fond*s_tot))*60*pas_calc</f>
        <v>22983.44605015004</v>
      </c>
      <c r="K624" s="2">
        <f>(I624-J624-L624)/mcp_capteur</f>
        <v>2.3660234566287273E-2</v>
      </c>
      <c r="L624" s="2">
        <f>S_tubes*10*(E624-D624)*60*pas_calc</f>
        <v>-11997.286988415191</v>
      </c>
      <c r="M624" s="2">
        <f>(H624+L624)/(4180*V_tubes)</f>
        <v>4.2395718554798852E-2</v>
      </c>
    </row>
    <row r="625" spans="2:13" s="2" customFormat="1" x14ac:dyDescent="0.25">
      <c r="B625" s="2">
        <f t="shared" si="27"/>
        <v>9.8333333333333339</v>
      </c>
      <c r="C625" s="2">
        <f>C624+pas_calc</f>
        <v>590</v>
      </c>
      <c r="D625" s="2">
        <f t="shared" si="28"/>
        <v>56.753584106579346</v>
      </c>
      <c r="E625" s="2">
        <f t="shared" si="29"/>
        <v>48.893484577875022</v>
      </c>
      <c r="F625" s="2">
        <f>P_sol*E_orientation*T_vitre*S_tubes*abs_tubes</f>
        <v>495.72000000000008</v>
      </c>
      <c r="G625" s="2">
        <f>P_sol*E_orientation*T_vitre*(s_tot-S_tubes)*abs_fond</f>
        <v>184.67999999999995</v>
      </c>
      <c r="H625" s="2">
        <f>(F625*60*pas_calc)</f>
        <v>29743.200000000004</v>
      </c>
      <c r="I625" s="2">
        <f>G625*60*pas_calc</f>
        <v>11080.799999999997</v>
      </c>
      <c r="J625" s="2">
        <f>(E625-t_ext)*((U_vitre*s_tot)+(U_fond*s_tot))*60*pas_calc</f>
        <v>23012.264215851777</v>
      </c>
      <c r="K625" s="2">
        <f>(I625-J625-L625)/mcp_capteur</f>
        <v>2.3622015766459753E-2</v>
      </c>
      <c r="L625" s="2">
        <f>S_tubes*10*(E625-D625)*60*pas_calc</f>
        <v>-12025.952278917619</v>
      </c>
      <c r="M625" s="2">
        <f>(H625+L625)/(4180*V_tubes)</f>
        <v>4.2327235992777996E-2</v>
      </c>
    </row>
    <row r="626" spans="2:13" s="2" customFormat="1" x14ac:dyDescent="0.25">
      <c r="B626" s="2">
        <f t="shared" si="27"/>
        <v>9.85</v>
      </c>
      <c r="C626" s="2">
        <f>C625+pas_calc</f>
        <v>591</v>
      </c>
      <c r="D626" s="2">
        <f t="shared" si="28"/>
        <v>56.795911342572126</v>
      </c>
      <c r="E626" s="2">
        <f t="shared" si="29"/>
        <v>48.917106593641485</v>
      </c>
      <c r="F626" s="2">
        <f>P_sol*E_orientation*T_vitre*S_tubes*abs_tubes</f>
        <v>495.72000000000008</v>
      </c>
      <c r="G626" s="2">
        <f>P_sol*E_orientation*T_vitre*(s_tot-S_tubes)*abs_fond</f>
        <v>184.67999999999995</v>
      </c>
      <c r="H626" s="2">
        <f>(F626*60*pas_calc)</f>
        <v>29743.200000000004</v>
      </c>
      <c r="I626" s="2">
        <f>G626*60*pas_calc</f>
        <v>11080.799999999997</v>
      </c>
      <c r="J626" s="2">
        <f>(E626-t_ext)*((U_vitre*s_tot)+(U_fond*s_tot))*60*pas_calc</f>
        <v>23041.035831055331</v>
      </c>
      <c r="K626" s="2">
        <f>(I626-J626-L626)/mcp_capteur</f>
        <v>2.358385870213715E-2</v>
      </c>
      <c r="L626" s="2">
        <f>S_tubes*10*(E626-D626)*60*pas_calc</f>
        <v>-12054.571265863882</v>
      </c>
      <c r="M626" s="2">
        <f>(H626+L626)/(4180*V_tubes)</f>
        <v>4.225886405186377E-2</v>
      </c>
    </row>
    <row r="627" spans="2:13" s="2" customFormat="1" x14ac:dyDescent="0.25">
      <c r="B627" s="2">
        <f t="shared" si="27"/>
        <v>9.8666666666666671</v>
      </c>
      <c r="C627" s="2">
        <f>C626+pas_calc</f>
        <v>592</v>
      </c>
      <c r="D627" s="2">
        <f t="shared" si="28"/>
        <v>56.838170206623992</v>
      </c>
      <c r="E627" s="2">
        <f t="shared" si="29"/>
        <v>48.940690452343624</v>
      </c>
      <c r="F627" s="2">
        <f>P_sol*E_orientation*T_vitre*S_tubes*abs_tubes</f>
        <v>495.72000000000008</v>
      </c>
      <c r="G627" s="2">
        <f>P_sol*E_orientation*T_vitre*(s_tot-S_tubes)*abs_fond</f>
        <v>184.67999999999995</v>
      </c>
      <c r="H627" s="2">
        <f>(F627*60*pas_calc)</f>
        <v>29743.200000000004</v>
      </c>
      <c r="I627" s="2">
        <f>G627*60*pas_calc</f>
        <v>11080.799999999997</v>
      </c>
      <c r="J627" s="2">
        <f>(E627-t_ext)*((U_vitre*s_tot)+(U_fond*s_tot))*60*pas_calc</f>
        <v>23069.760970954536</v>
      </c>
      <c r="K627" s="2">
        <f>(I627-J627-L627)/mcp_capteur</f>
        <v>2.3545763273606555E-2</v>
      </c>
      <c r="L627" s="2">
        <f>S_tubes*10*(E627-D627)*60*pas_calc</f>
        <v>-12083.144024048965</v>
      </c>
      <c r="M627" s="2">
        <f>(H627+L627)/(4180*V_tubes)</f>
        <v>4.2190602553367838E-2</v>
      </c>
    </row>
    <row r="628" spans="2:13" s="2" customFormat="1" x14ac:dyDescent="0.25">
      <c r="B628" s="2">
        <f t="shared" si="27"/>
        <v>9.8833333333333329</v>
      </c>
      <c r="C628" s="2">
        <f>C627+pas_calc</f>
        <v>593</v>
      </c>
      <c r="D628" s="2">
        <f t="shared" si="28"/>
        <v>56.880360809177361</v>
      </c>
      <c r="E628" s="2">
        <f t="shared" si="29"/>
        <v>48.964236215617234</v>
      </c>
      <c r="F628" s="2">
        <f>P_sol*E_orientation*T_vitre*S_tubes*abs_tubes</f>
        <v>495.72000000000008</v>
      </c>
      <c r="G628" s="2">
        <f>P_sol*E_orientation*T_vitre*(s_tot-S_tubes)*abs_fond</f>
        <v>184.67999999999995</v>
      </c>
      <c r="H628" s="2">
        <f>(F628*60*pas_calc)</f>
        <v>29743.200000000004</v>
      </c>
      <c r="I628" s="2">
        <f>G628*60*pas_calc</f>
        <v>11080.799999999997</v>
      </c>
      <c r="J628" s="2">
        <f>(E628-t_ext)*((U_vitre*s_tot)+(U_fond*s_tot))*60*pas_calc</f>
        <v>23098.439710621791</v>
      </c>
      <c r="K628" s="2">
        <f>(I628-J628-L628)/mcp_capteur</f>
        <v>2.3507729381300579E-2</v>
      </c>
      <c r="L628" s="2">
        <f>S_tubes*10*(E628-D628)*60*pas_calc</f>
        <v>-12111.670628146996</v>
      </c>
      <c r="M628" s="2">
        <f>(H628+L628)/(4180*V_tubes)</f>
        <v>4.2122451318890655E-2</v>
      </c>
    </row>
    <row r="629" spans="2:13" s="2" customFormat="1" x14ac:dyDescent="0.25">
      <c r="B629" s="2">
        <f t="shared" si="27"/>
        <v>9.9</v>
      </c>
      <c r="C629" s="2">
        <f>C628+pas_calc</f>
        <v>594</v>
      </c>
      <c r="D629" s="2">
        <f t="shared" si="28"/>
        <v>56.92248326049625</v>
      </c>
      <c r="E629" s="2">
        <f t="shared" si="29"/>
        <v>48.987743944998535</v>
      </c>
      <c r="F629" s="2">
        <f>P_sol*E_orientation*T_vitre*S_tubes*abs_tubes</f>
        <v>495.72000000000008</v>
      </c>
      <c r="G629" s="2">
        <f>P_sol*E_orientation*T_vitre*(s_tot-S_tubes)*abs_fond</f>
        <v>184.67999999999995</v>
      </c>
      <c r="H629" s="2">
        <f>(F629*60*pas_calc)</f>
        <v>29743.200000000004</v>
      </c>
      <c r="I629" s="2">
        <f>G629*60*pas_calc</f>
        <v>11080.799999999997</v>
      </c>
      <c r="J629" s="2">
        <f>(E629-t_ext)*((U_vitre*s_tot)+(U_fond*s_tot))*60*pas_calc</f>
        <v>23127.072125008217</v>
      </c>
      <c r="K629" s="2">
        <f>(I629-J629-L629)/mcp_capteur</f>
        <v>2.3469756925821914E-2</v>
      </c>
      <c r="L629" s="2">
        <f>S_tubes*10*(E629-D629)*60*pas_calc</f>
        <v>-12140.151152711507</v>
      </c>
      <c r="M629" s="2">
        <f>(H629+L629)/(4180*V_tubes)</f>
        <v>4.2054410170320737E-2</v>
      </c>
    </row>
    <row r="630" spans="2:13" s="2" customFormat="1" x14ac:dyDescent="0.25">
      <c r="B630" s="2">
        <f t="shared" si="27"/>
        <v>9.9166666666666661</v>
      </c>
      <c r="C630" s="2">
        <f>C629+pas_calc</f>
        <v>595</v>
      </c>
      <c r="D630" s="2">
        <f t="shared" si="28"/>
        <v>56.964537670666573</v>
      </c>
      <c r="E630" s="2">
        <f t="shared" si="29"/>
        <v>49.011213701924355</v>
      </c>
      <c r="F630" s="2">
        <f>P_sol*E_orientation*T_vitre*S_tubes*abs_tubes</f>
        <v>495.72000000000008</v>
      </c>
      <c r="G630" s="2">
        <f>P_sol*E_orientation*T_vitre*(s_tot-S_tubes)*abs_fond</f>
        <v>184.67999999999995</v>
      </c>
      <c r="H630" s="2">
        <f>(F630*60*pas_calc)</f>
        <v>29743.200000000004</v>
      </c>
      <c r="I630" s="2">
        <f>G630*60*pas_calc</f>
        <v>11080.799999999997</v>
      </c>
      <c r="J630" s="2">
        <f>(E630-t_ext)*((U_vitre*s_tot)+(U_fond*s_tot))*60*pas_calc</f>
        <v>23155.658288943865</v>
      </c>
      <c r="K630" s="2">
        <f>(I630-J630-L630)/mcp_capteur</f>
        <v>2.343184580793195E-2</v>
      </c>
      <c r="L630" s="2">
        <f>S_tubes*10*(E630-D630)*60*pas_calc</f>
        <v>-12168.585672175595</v>
      </c>
      <c r="M630" s="2">
        <f>(H630+L630)/(4180*V_tubes)</f>
        <v>4.1986478929834349E-2</v>
      </c>
    </row>
    <row r="631" spans="2:13" s="2" customFormat="1" x14ac:dyDescent="0.25">
      <c r="B631" s="2">
        <f t="shared" si="27"/>
        <v>9.9333333333333336</v>
      </c>
      <c r="C631" s="2">
        <f>C630+pas_calc</f>
        <v>596</v>
      </c>
      <c r="D631" s="2">
        <f t="shared" si="28"/>
        <v>57.006524149596409</v>
      </c>
      <c r="E631" s="2">
        <f t="shared" si="29"/>
        <v>49.034645547732289</v>
      </c>
      <c r="F631" s="2">
        <f>P_sol*E_orientation*T_vitre*S_tubes*abs_tubes</f>
        <v>495.72000000000008</v>
      </c>
      <c r="G631" s="2">
        <f>P_sol*E_orientation*T_vitre*(s_tot-S_tubes)*abs_fond</f>
        <v>184.67999999999995</v>
      </c>
      <c r="H631" s="2">
        <f>(F631*60*pas_calc)</f>
        <v>29743.200000000004</v>
      </c>
      <c r="I631" s="2">
        <f>G631*60*pas_calc</f>
        <v>11080.799999999997</v>
      </c>
      <c r="J631" s="2">
        <f>(E631-t_ext)*((U_vitre*s_tot)+(U_fond*s_tot))*60*pas_calc</f>
        <v>23184.19827713793</v>
      </c>
      <c r="K631" s="2">
        <f>(I631-J631-L631)/mcp_capteur</f>
        <v>2.3393995928543063E-2</v>
      </c>
      <c r="L631" s="2">
        <f>S_tubes*10*(E631-D631)*60*pas_calc</f>
        <v>-12196.974260852105</v>
      </c>
      <c r="M631" s="2">
        <f>(H631+L631)/(4180*V_tubes)</f>
        <v>4.1918657419895047E-2</v>
      </c>
    </row>
    <row r="632" spans="2:13" s="2" customFormat="1" x14ac:dyDescent="0.25">
      <c r="B632" s="2">
        <f t="shared" si="27"/>
        <v>9.9499999999999993</v>
      </c>
      <c r="C632" s="2">
        <f>C631+pas_calc</f>
        <v>597</v>
      </c>
      <c r="D632" s="2">
        <f t="shared" si="28"/>
        <v>57.048442807016301</v>
      </c>
      <c r="E632" s="2">
        <f t="shared" si="29"/>
        <v>49.058039543660833</v>
      </c>
      <c r="F632" s="2">
        <f>P_sol*E_orientation*T_vitre*S_tubes*abs_tubes</f>
        <v>495.72000000000008</v>
      </c>
      <c r="G632" s="2">
        <f>P_sol*E_orientation*T_vitre*(s_tot-S_tubes)*abs_fond</f>
        <v>184.67999999999995</v>
      </c>
      <c r="H632" s="2">
        <f>(F632*60*pas_calc)</f>
        <v>29743.200000000004</v>
      </c>
      <c r="I632" s="2">
        <f>G632*60*pas_calc</f>
        <v>11080.799999999997</v>
      </c>
      <c r="J632" s="2">
        <f>(E632-t_ext)*((U_vitre*s_tot)+(U_fond*s_tot))*60*pas_calc</f>
        <v>23212.692164178894</v>
      </c>
      <c r="K632" s="2">
        <f>(I632-J632-L632)/mcp_capteur</f>
        <v>2.3356207188742702E-2</v>
      </c>
      <c r="L632" s="2">
        <f>S_tubes*10*(E632-D632)*60*pas_calc</f>
        <v>-12225.316992933867</v>
      </c>
      <c r="M632" s="2">
        <f>(H632+L632)/(4180*V_tubes)</f>
        <v>4.1850945463253082E-2</v>
      </c>
    </row>
    <row r="633" spans="2:13" s="2" customFormat="1" x14ac:dyDescent="0.25">
      <c r="B633" s="2">
        <f t="shared" si="27"/>
        <v>9.9666666666666668</v>
      </c>
      <c r="C633" s="2">
        <f>C632+pas_calc</f>
        <v>598</v>
      </c>
      <c r="D633" s="2">
        <f t="shared" si="28"/>
        <v>57.090293752479553</v>
      </c>
      <c r="E633" s="2">
        <f t="shared" si="29"/>
        <v>49.081395750849573</v>
      </c>
      <c r="F633" s="2">
        <f>P_sol*E_orientation*T_vitre*S_tubes*abs_tubes</f>
        <v>495.72000000000008</v>
      </c>
      <c r="G633" s="2">
        <f>P_sol*E_orientation*T_vitre*(s_tot-S_tubes)*abs_fond</f>
        <v>184.67999999999995</v>
      </c>
      <c r="H633" s="2">
        <f>(F633*60*pas_calc)</f>
        <v>29743.200000000004</v>
      </c>
      <c r="I633" s="2">
        <f>G633*60*pas_calc</f>
        <v>11080.799999999997</v>
      </c>
      <c r="J633" s="2">
        <f>(E633-t_ext)*((U_vitre*s_tot)+(U_fond*s_tot))*60*pas_calc</f>
        <v>23241.14002453478</v>
      </c>
      <c r="K633" s="2">
        <f>(I633-J633-L633)/mcp_capteur</f>
        <v>2.3318479489772018E-2</v>
      </c>
      <c r="L633" s="2">
        <f>S_tubes*10*(E633-D633)*60*pas_calc</f>
        <v>-12253.61394249387</v>
      </c>
      <c r="M633" s="2">
        <f>(H633+L633)/(4180*V_tubes)</f>
        <v>4.1783342882945038E-2</v>
      </c>
    </row>
    <row r="634" spans="2:13" s="2" customFormat="1" x14ac:dyDescent="0.25">
      <c r="B634" s="2">
        <f t="shared" si="27"/>
        <v>9.9833333333333325</v>
      </c>
      <c r="C634" s="2">
        <f>C633+pas_calc</f>
        <v>599</v>
      </c>
      <c r="D634" s="2">
        <f t="shared" si="28"/>
        <v>57.132077095362497</v>
      </c>
      <c r="E634" s="2">
        <f t="shared" si="29"/>
        <v>49.104714230339347</v>
      </c>
      <c r="F634" s="2">
        <f>P_sol*E_orientation*T_vitre*S_tubes*abs_tubes</f>
        <v>495.72000000000008</v>
      </c>
      <c r="G634" s="2">
        <f>P_sol*E_orientation*T_vitre*(s_tot-S_tubes)*abs_fond</f>
        <v>184.67999999999995</v>
      </c>
      <c r="H634" s="2">
        <f>(F634*60*pas_calc)</f>
        <v>29743.200000000004</v>
      </c>
      <c r="I634" s="2">
        <f>G634*60*pas_calc</f>
        <v>11080.799999999997</v>
      </c>
      <c r="J634" s="2">
        <f>(E634-t_ext)*((U_vitre*s_tot)+(U_fond*s_tot))*60*pas_calc</f>
        <v>23269.541932553326</v>
      </c>
      <c r="K634" s="2">
        <f>(I634-J634-L634)/mcp_capteur</f>
        <v>2.3280812733023595E-2</v>
      </c>
      <c r="L634" s="2">
        <f>S_tubes*10*(E634-D634)*60*pas_calc</f>
        <v>-12281.865183485423</v>
      </c>
      <c r="M634" s="2">
        <f>(H634+L634)/(4180*V_tubes)</f>
        <v>4.1715849502293401E-2</v>
      </c>
    </row>
    <row r="635" spans="2:13" s="2" customFormat="1" x14ac:dyDescent="0.25">
      <c r="B635" s="2">
        <f t="shared" si="27"/>
        <v>10</v>
      </c>
      <c r="C635" s="2">
        <f>C634+pas_calc</f>
        <v>600</v>
      </c>
      <c r="D635" s="2">
        <f t="shared" si="28"/>
        <v>57.173792944864793</v>
      </c>
      <c r="E635" s="2">
        <f t="shared" si="29"/>
        <v>49.127995043072367</v>
      </c>
      <c r="F635" s="2">
        <f>P_sol*E_orientation*T_vitre*S_tubes*abs_tubes</f>
        <v>495.72000000000008</v>
      </c>
      <c r="G635" s="2">
        <f>P_sol*E_orientation*T_vitre*(s_tot-S_tubes)*abs_fond</f>
        <v>184.67999999999995</v>
      </c>
      <c r="H635" s="2">
        <f>(F635*60*pas_calc)</f>
        <v>29743.200000000004</v>
      </c>
      <c r="I635" s="2">
        <f>G635*60*pas_calc</f>
        <v>11080.799999999997</v>
      </c>
      <c r="J635" s="2">
        <f>(E635-t_ext)*((U_vitre*s_tot)+(U_fond*s_tot))*60*pas_calc</f>
        <v>23297.897962462146</v>
      </c>
      <c r="K635" s="2">
        <f>(I635-J635-L635)/mcp_capteur</f>
        <v>2.3243206820066462E-2</v>
      </c>
      <c r="L635" s="2">
        <f>S_tubes*10*(E635-D635)*60*pas_calc</f>
        <v>-12310.070789742414</v>
      </c>
      <c r="M635" s="2">
        <f>(H635+L635)/(4180*V_tubes)</f>
        <v>4.1648465144905979E-2</v>
      </c>
    </row>
    <row r="636" spans="2:13" s="2" customFormat="1" x14ac:dyDescent="0.25">
      <c r="B636" s="2">
        <f t="shared" si="27"/>
        <v>10.016666666666667</v>
      </c>
      <c r="C636" s="2">
        <f>C635+pas_calc</f>
        <v>601</v>
      </c>
      <c r="D636" s="2">
        <f t="shared" si="28"/>
        <v>57.215441410009696</v>
      </c>
      <c r="E636" s="2">
        <f t="shared" si="29"/>
        <v>49.151238249892437</v>
      </c>
      <c r="F636" s="2">
        <f>P_sol*E_orientation*T_vitre*S_tubes*abs_tubes</f>
        <v>495.72000000000008</v>
      </c>
      <c r="G636" s="2">
        <f>P_sol*E_orientation*T_vitre*(s_tot-S_tubes)*abs_fond</f>
        <v>184.67999999999995</v>
      </c>
      <c r="H636" s="2">
        <f>(F636*60*pas_calc)</f>
        <v>29743.200000000004</v>
      </c>
      <c r="I636" s="2">
        <f>G636*60*pas_calc</f>
        <v>11080.799999999997</v>
      </c>
      <c r="J636" s="2">
        <f>(E636-t_ext)*((U_vitre*s_tot)+(U_fond*s_tot))*60*pas_calc</f>
        <v>23326.20818836899</v>
      </c>
      <c r="K636" s="2">
        <f>(I636-J636-L636)/mcp_capteur</f>
        <v>2.3205661652603793E-2</v>
      </c>
      <c r="L636" s="2">
        <f>S_tubes*10*(E636-D636)*60*pas_calc</f>
        <v>-12338.230834979408</v>
      </c>
      <c r="M636" s="2">
        <f>(H636+L636)/(4180*V_tubes)</f>
        <v>4.1581189634675615E-2</v>
      </c>
    </row>
    <row r="637" spans="2:13" s="2" customFormat="1" x14ac:dyDescent="0.25">
      <c r="B637" s="2">
        <f t="shared" si="27"/>
        <v>10.033333333333333</v>
      </c>
      <c r="C637" s="2">
        <f>C636+pas_calc</f>
        <v>602</v>
      </c>
      <c r="D637" s="2">
        <f t="shared" si="28"/>
        <v>57.257022599644372</v>
      </c>
      <c r="E637" s="2">
        <f t="shared" si="29"/>
        <v>49.17444391154504</v>
      </c>
      <c r="F637" s="2">
        <f>P_sol*E_orientation*T_vitre*S_tubes*abs_tubes</f>
        <v>495.72000000000008</v>
      </c>
      <c r="G637" s="2">
        <f>P_sol*E_orientation*T_vitre*(s_tot-S_tubes)*abs_fond</f>
        <v>184.67999999999995</v>
      </c>
      <c r="H637" s="2">
        <f>(F637*60*pas_calc)</f>
        <v>29743.200000000004</v>
      </c>
      <c r="I637" s="2">
        <f>G637*60*pas_calc</f>
        <v>11080.799999999997</v>
      </c>
      <c r="J637" s="2">
        <f>(E637-t_ext)*((U_vitre*s_tot)+(U_fond*s_tot))*60*pas_calc</f>
        <v>23354.472684261858</v>
      </c>
      <c r="K637" s="2">
        <f>(I637-J637-L637)/mcp_capteur</f>
        <v>2.3168177132529763E-2</v>
      </c>
      <c r="L637" s="2">
        <f>S_tubes*10*(E637-D637)*60*pas_calc</f>
        <v>-12366.34539279198</v>
      </c>
      <c r="M637" s="2">
        <f>(H637+L637)/(4180*V_tubes)</f>
        <v>4.1514022795779454E-2</v>
      </c>
    </row>
    <row r="638" spans="2:13" s="2" customFormat="1" x14ac:dyDescent="0.25">
      <c r="B638" s="2">
        <f t="shared" si="27"/>
        <v>10.050000000000001</v>
      </c>
      <c r="C638" s="2">
        <f>C637+pas_calc</f>
        <v>603</v>
      </c>
      <c r="D638" s="2">
        <f t="shared" si="28"/>
        <v>57.298536622440153</v>
      </c>
      <c r="E638" s="2">
        <f t="shared" si="29"/>
        <v>49.197612088677573</v>
      </c>
      <c r="F638" s="2">
        <f>P_sol*E_orientation*T_vitre*S_tubes*abs_tubes</f>
        <v>495.72000000000008</v>
      </c>
      <c r="G638" s="2">
        <f>P_sol*E_orientation*T_vitre*(s_tot-S_tubes)*abs_fond</f>
        <v>184.67999999999995</v>
      </c>
      <c r="H638" s="2">
        <f>(F638*60*pas_calc)</f>
        <v>29743.200000000004</v>
      </c>
      <c r="I638" s="2">
        <f>G638*60*pas_calc</f>
        <v>11080.799999999997</v>
      </c>
      <c r="J638" s="2">
        <f>(E638-t_ext)*((U_vitre*s_tot)+(U_fond*s_tot))*60*pas_calc</f>
        <v>23382.691524009286</v>
      </c>
      <c r="K638" s="2">
        <f>(I638-J638-L638)/mcp_capteur</f>
        <v>2.3130753161865414E-2</v>
      </c>
      <c r="L638" s="2">
        <f>S_tubes*10*(E638-D638)*60*pas_calc</f>
        <v>-12394.41453665675</v>
      </c>
      <c r="M638" s="2">
        <f>(H638+L638)/(4180*V_tubes)</f>
        <v>4.1446964452678814E-2</v>
      </c>
    </row>
    <row r="639" spans="2:13" s="2" customFormat="1" x14ac:dyDescent="0.25">
      <c r="B639" s="2">
        <f t="shared" si="27"/>
        <v>10.066666666666666</v>
      </c>
      <c r="C639" s="2">
        <f>C638+pas_calc</f>
        <v>604</v>
      </c>
      <c r="D639" s="2">
        <f t="shared" si="28"/>
        <v>57.339983586892835</v>
      </c>
      <c r="E639" s="2">
        <f t="shared" si="29"/>
        <v>49.220742841839439</v>
      </c>
      <c r="F639" s="2">
        <f>P_sol*E_orientation*T_vitre*S_tubes*abs_tubes</f>
        <v>495.72000000000008</v>
      </c>
      <c r="G639" s="2">
        <f>P_sol*E_orientation*T_vitre*(s_tot-S_tubes)*abs_fond</f>
        <v>184.67999999999995</v>
      </c>
      <c r="H639" s="2">
        <f>(F639*60*pas_calc)</f>
        <v>29743.200000000004</v>
      </c>
      <c r="I639" s="2">
        <f>G639*60*pas_calc</f>
        <v>11080.799999999997</v>
      </c>
      <c r="J639" s="2">
        <f>(E639-t_ext)*((U_vitre*s_tot)+(U_fond*s_tot))*60*pas_calc</f>
        <v>23410.864781360437</v>
      </c>
      <c r="K639" s="2">
        <f>(I639-J639-L639)/mcp_capteur</f>
        <v>2.3093389642814599E-2</v>
      </c>
      <c r="L639" s="2">
        <f>S_tubes*10*(E639-D639)*60*pas_calc</f>
        <v>-12422.438339931698</v>
      </c>
      <c r="M639" s="2">
        <f>(H639+L639)/(4180*V_tubes)</f>
        <v>4.1380014430118454E-2</v>
      </c>
    </row>
    <row r="640" spans="2:13" s="2" customFormat="1" x14ac:dyDescent="0.25">
      <c r="B640" s="2">
        <f t="shared" si="27"/>
        <v>10.083333333333334</v>
      </c>
      <c r="C640" s="2">
        <f>C639+pas_calc</f>
        <v>605</v>
      </c>
      <c r="D640" s="2">
        <f t="shared" si="28"/>
        <v>57.381363601322953</v>
      </c>
      <c r="E640" s="2">
        <f t="shared" si="29"/>
        <v>49.243836231482256</v>
      </c>
      <c r="F640" s="2">
        <f>P_sol*E_orientation*T_vitre*S_tubes*abs_tubes</f>
        <v>495.72000000000008</v>
      </c>
      <c r="G640" s="2">
        <f>P_sol*E_orientation*T_vitre*(s_tot-S_tubes)*abs_fond</f>
        <v>184.67999999999995</v>
      </c>
      <c r="H640" s="2">
        <f>(F640*60*pas_calc)</f>
        <v>29743.200000000004</v>
      </c>
      <c r="I640" s="2">
        <f>G640*60*pas_calc</f>
        <v>11080.799999999997</v>
      </c>
      <c r="J640" s="2">
        <f>(E640-t_ext)*((U_vitre*s_tot)+(U_fond*s_tot))*60*pas_calc</f>
        <v>23438.992529945386</v>
      </c>
      <c r="K640" s="2">
        <f>(I640-J640-L640)/mcp_capteur</f>
        <v>2.3056086477719874E-2</v>
      </c>
      <c r="L640" s="2">
        <f>S_tubes*10*(E640-D640)*60*pas_calc</f>
        <v>-12450.416875856268</v>
      </c>
      <c r="M640" s="2">
        <f>(H640+L640)/(4180*V_tubes)</f>
        <v>4.1313172553126332E-2</v>
      </c>
    </row>
    <row r="641" spans="2:13" s="2" customFormat="1" x14ac:dyDescent="0.25">
      <c r="B641" s="2">
        <f t="shared" si="27"/>
        <v>10.1</v>
      </c>
      <c r="C641" s="2">
        <f>C640+pas_calc</f>
        <v>606</v>
      </c>
      <c r="D641" s="2">
        <f t="shared" si="28"/>
        <v>57.422676773876077</v>
      </c>
      <c r="E641" s="2">
        <f t="shared" si="29"/>
        <v>49.266892317959979</v>
      </c>
      <c r="F641" s="2">
        <f>P_sol*E_orientation*T_vitre*S_tubes*abs_tubes</f>
        <v>495.72000000000008</v>
      </c>
      <c r="G641" s="2">
        <f>P_sol*E_orientation*T_vitre*(s_tot-S_tubes)*abs_fond</f>
        <v>184.67999999999995</v>
      </c>
      <c r="H641" s="2">
        <f>(F641*60*pas_calc)</f>
        <v>29743.200000000004</v>
      </c>
      <c r="I641" s="2">
        <f>G641*60*pas_calc</f>
        <v>11080.799999999997</v>
      </c>
      <c r="J641" s="2">
        <f>(E641-t_ext)*((U_vitre*s_tot)+(U_fond*s_tot))*60*pas_calc</f>
        <v>23467.074843275255</v>
      </c>
      <c r="K641" s="2">
        <f>(I641-J641-L641)/mcp_capteur</f>
        <v>2.3018843569093405E-2</v>
      </c>
      <c r="L641" s="2">
        <f>S_tubes*10*(E641-D641)*60*pas_calc</f>
        <v>-12478.350217551631</v>
      </c>
      <c r="M641" s="2">
        <f>(H641+L641)/(4180*V_tubes)</f>
        <v>4.1246438647012919E-2</v>
      </c>
    </row>
    <row r="642" spans="2:13" s="2" customFormat="1" x14ac:dyDescent="0.25">
      <c r="B642" s="2">
        <f t="shared" si="27"/>
        <v>10.116666666666667</v>
      </c>
      <c r="C642" s="2">
        <f>C641+pas_calc</f>
        <v>607</v>
      </c>
      <c r="D642" s="2">
        <f t="shared" si="28"/>
        <v>57.463923212523092</v>
      </c>
      <c r="E642" s="2">
        <f t="shared" si="29"/>
        <v>49.289911161529069</v>
      </c>
      <c r="F642" s="2">
        <f>P_sol*E_orientation*T_vitre*S_tubes*abs_tubes</f>
        <v>495.72000000000008</v>
      </c>
      <c r="G642" s="2">
        <f>P_sol*E_orientation*T_vitre*(s_tot-S_tubes)*abs_fond</f>
        <v>184.67999999999995</v>
      </c>
      <c r="H642" s="2">
        <f>(F642*60*pas_calc)</f>
        <v>29743.200000000004</v>
      </c>
      <c r="I642" s="2">
        <f>G642*60*pas_calc</f>
        <v>11080.799999999997</v>
      </c>
      <c r="J642" s="2">
        <f>(E642-t_ext)*((U_vitre*s_tot)+(U_fond*s_tot))*60*pas_calc</f>
        <v>23495.11179474241</v>
      </c>
      <c r="K642" s="2">
        <f>(I642-J642-L642)/mcp_capteur</f>
        <v>2.2981660819611078E-2</v>
      </c>
      <c r="L642" s="2">
        <f>S_tubes*10*(E642-D642)*60*pas_calc</f>
        <v>-12506.238438020857</v>
      </c>
      <c r="M642" s="2">
        <f>(H642+L642)/(4180*V_tubes)</f>
        <v>4.1179812537370915E-2</v>
      </c>
    </row>
    <row r="643" spans="2:13" s="2" customFormat="1" x14ac:dyDescent="0.25">
      <c r="B643" s="2">
        <f t="shared" si="27"/>
        <v>10.133333333333333</v>
      </c>
      <c r="C643" s="2">
        <f>C642+pas_calc</f>
        <v>608</v>
      </c>
      <c r="D643" s="2">
        <f t="shared" si="28"/>
        <v>57.505103025060464</v>
      </c>
      <c r="E643" s="2">
        <f t="shared" si="29"/>
        <v>49.31289282234868</v>
      </c>
      <c r="F643" s="2">
        <f>P_sol*E_orientation*T_vitre*S_tubes*abs_tubes</f>
        <v>495.72000000000008</v>
      </c>
      <c r="G643" s="2">
        <f>P_sol*E_orientation*T_vitre*(s_tot-S_tubes)*abs_fond</f>
        <v>184.67999999999995</v>
      </c>
      <c r="H643" s="2">
        <f>(F643*60*pas_calc)</f>
        <v>29743.200000000004</v>
      </c>
      <c r="I643" s="2">
        <f>G643*60*pas_calc</f>
        <v>11080.799999999997</v>
      </c>
      <c r="J643" s="2">
        <f>(E643-t_ext)*((U_vitre*s_tot)+(U_fond*s_tot))*60*pas_calc</f>
        <v>23523.103457620691</v>
      </c>
      <c r="K643" s="2">
        <f>(I643-J643-L643)/mcp_capteur</f>
        <v>2.2944538132084743E-2</v>
      </c>
      <c r="L643" s="2">
        <f>S_tubes*10*(E643-D643)*60*pas_calc</f>
        <v>-12534.081610149033</v>
      </c>
      <c r="M643" s="2">
        <f>(H643+L643)/(4180*V_tubes)</f>
        <v>4.11132940500748E-2</v>
      </c>
    </row>
    <row r="644" spans="2:13" s="2" customFormat="1" x14ac:dyDescent="0.25">
      <c r="B644" s="2">
        <f t="shared" si="27"/>
        <v>10.15</v>
      </c>
      <c r="C644" s="2">
        <f>C643+pas_calc</f>
        <v>609</v>
      </c>
      <c r="D644" s="2">
        <f t="shared" si="28"/>
        <v>57.546216319110542</v>
      </c>
      <c r="E644" s="2">
        <f t="shared" si="29"/>
        <v>49.335837360480767</v>
      </c>
      <c r="F644" s="2">
        <f>P_sol*E_orientation*T_vitre*S_tubes*abs_tubes</f>
        <v>495.72000000000008</v>
      </c>
      <c r="G644" s="2">
        <f>P_sol*E_orientation*T_vitre*(s_tot-S_tubes)*abs_fond</f>
        <v>184.67999999999995</v>
      </c>
      <c r="H644" s="2">
        <f>(F644*60*pas_calc)</f>
        <v>29743.200000000004</v>
      </c>
      <c r="I644" s="2">
        <f>G644*60*pas_calc</f>
        <v>11080.799999999997</v>
      </c>
      <c r="J644" s="2">
        <f>(E644-t_ext)*((U_vitre*s_tot)+(U_fond*s_tot))*60*pas_calc</f>
        <v>23551.049905065574</v>
      </c>
      <c r="K644" s="2">
        <f>(I644-J644-L644)/mcp_capteur</f>
        <v>2.290747540949542E-2</v>
      </c>
      <c r="L644" s="2">
        <f>S_tubes*10*(E644-D644)*60*pas_calc</f>
        <v>-12561.879806703559</v>
      </c>
      <c r="M644" s="2">
        <f>(H644+L644)/(4180*V_tubes)</f>
        <v>4.1046883011280275E-2</v>
      </c>
    </row>
    <row r="645" spans="2:13" s="2" customFormat="1" x14ac:dyDescent="0.25">
      <c r="B645" s="2">
        <f t="shared" si="27"/>
        <v>10.166666666666666</v>
      </c>
      <c r="C645" s="2">
        <f>C644+pas_calc</f>
        <v>610</v>
      </c>
      <c r="D645" s="2">
        <f t="shared" si="28"/>
        <v>57.587263202121825</v>
      </c>
      <c r="E645" s="2">
        <f t="shared" si="29"/>
        <v>49.358744835890263</v>
      </c>
      <c r="F645" s="2">
        <f>P_sol*E_orientation*T_vitre*S_tubes*abs_tubes</f>
        <v>495.72000000000008</v>
      </c>
      <c r="G645" s="2">
        <f>P_sol*E_orientation*T_vitre*(s_tot-S_tubes)*abs_fond</f>
        <v>184.67999999999995</v>
      </c>
      <c r="H645" s="2">
        <f>(F645*60*pas_calc)</f>
        <v>29743.200000000004</v>
      </c>
      <c r="I645" s="2">
        <f>G645*60*pas_calc</f>
        <v>11080.799999999997</v>
      </c>
      <c r="J645" s="2">
        <f>(E645-t_ext)*((U_vitre*s_tot)+(U_fond*s_tot))*60*pas_calc</f>
        <v>23578.951210114341</v>
      </c>
      <c r="K645" s="2">
        <f>(I645-J645-L645)/mcp_capteur</f>
        <v>2.2870472554986917E-2</v>
      </c>
      <c r="L645" s="2">
        <f>S_tubes*10*(E645-D645)*60*pas_calc</f>
        <v>-12589.633100334291</v>
      </c>
      <c r="M645" s="2">
        <f>(H645+L645)/(4180*V_tubes)</f>
        <v>4.0980579247423821E-2</v>
      </c>
    </row>
    <row r="646" spans="2:13" s="2" customFormat="1" x14ac:dyDescent="0.25">
      <c r="B646" s="2">
        <f t="shared" si="27"/>
        <v>10.183333333333334</v>
      </c>
      <c r="C646" s="2">
        <f>C645+pas_calc</f>
        <v>611</v>
      </c>
      <c r="D646" s="2">
        <f t="shared" si="28"/>
        <v>57.62824378136925</v>
      </c>
      <c r="E646" s="2">
        <f t="shared" si="29"/>
        <v>49.381615308445248</v>
      </c>
      <c r="F646" s="2">
        <f>P_sol*E_orientation*T_vitre*S_tubes*abs_tubes</f>
        <v>495.72000000000008</v>
      </c>
      <c r="G646" s="2">
        <f>P_sol*E_orientation*T_vitre*(s_tot-S_tubes)*abs_fond</f>
        <v>184.67999999999995</v>
      </c>
      <c r="H646" s="2">
        <f>(F646*60*pas_calc)</f>
        <v>29743.200000000004</v>
      </c>
      <c r="I646" s="2">
        <f>G646*60*pas_calc</f>
        <v>11080.799999999997</v>
      </c>
      <c r="J646" s="2">
        <f>(E646-t_ext)*((U_vitre*s_tot)+(U_fond*s_tot))*60*pas_calc</f>
        <v>23606.807445686311</v>
      </c>
      <c r="K646" s="2">
        <f>(I646-J646-L646)/mcp_capteur</f>
        <v>2.283352947185267E-2</v>
      </c>
      <c r="L646" s="2">
        <f>S_tubes*10*(E646-D646)*60*pas_calc</f>
        <v>-12617.341563573724</v>
      </c>
      <c r="M646" s="2">
        <f>(H646+L646)/(4180*V_tubes)</f>
        <v>4.0914382585222328E-2</v>
      </c>
    </row>
    <row r="647" spans="2:13" s="2" customFormat="1" x14ac:dyDescent="0.25">
      <c r="B647" s="2">
        <f t="shared" si="27"/>
        <v>10.199999999999999</v>
      </c>
      <c r="C647" s="2">
        <f>C646+pas_calc</f>
        <v>612</v>
      </c>
      <c r="D647" s="2">
        <f t="shared" si="28"/>
        <v>57.669158163954471</v>
      </c>
      <c r="E647" s="2">
        <f t="shared" si="29"/>
        <v>49.404448837917101</v>
      </c>
      <c r="F647" s="2">
        <f>P_sol*E_orientation*T_vitre*S_tubes*abs_tubes</f>
        <v>495.72000000000008</v>
      </c>
      <c r="G647" s="2">
        <f>P_sol*E_orientation*T_vitre*(s_tot-S_tubes)*abs_fond</f>
        <v>184.67999999999995</v>
      </c>
      <c r="H647" s="2">
        <f>(F647*60*pas_calc)</f>
        <v>29743.200000000004</v>
      </c>
      <c r="I647" s="2">
        <f>G647*60*pas_calc</f>
        <v>11080.799999999997</v>
      </c>
      <c r="J647" s="2">
        <f>(E647-t_ext)*((U_vitre*s_tot)+(U_fond*s_tot))*60*pas_calc</f>
        <v>23634.618684583031</v>
      </c>
      <c r="K647" s="2">
        <f>(I647-J647-L647)/mcp_capteur</f>
        <v>2.2796646063535719E-2</v>
      </c>
      <c r="L647" s="2">
        <f>S_tubes*10*(E647-D647)*60*pas_calc</f>
        <v>-12645.005268837176</v>
      </c>
      <c r="M647" s="2">
        <f>(H647+L647)/(4180*V_tubes)</f>
        <v>4.0848292851672609E-2</v>
      </c>
    </row>
    <row r="648" spans="2:13" s="2" customFormat="1" x14ac:dyDescent="0.25">
      <c r="B648" s="2">
        <f t="shared" si="27"/>
        <v>10.216666666666667</v>
      </c>
      <c r="C648" s="2">
        <f>C647+pas_calc</f>
        <v>613</v>
      </c>
      <c r="D648" s="2">
        <f t="shared" si="28"/>
        <v>57.710006456806141</v>
      </c>
      <c r="E648" s="2">
        <f t="shared" si="29"/>
        <v>49.427245483980634</v>
      </c>
      <c r="F648" s="2">
        <f>P_sol*E_orientation*T_vitre*S_tubes*abs_tubes</f>
        <v>495.72000000000008</v>
      </c>
      <c r="G648" s="2">
        <f>P_sol*E_orientation*T_vitre*(s_tot-S_tubes)*abs_fond</f>
        <v>184.67999999999995</v>
      </c>
      <c r="H648" s="2">
        <f>(F648*60*pas_calc)</f>
        <v>29743.200000000004</v>
      </c>
      <c r="I648" s="2">
        <f>G648*60*pas_calc</f>
        <v>11080.799999999997</v>
      </c>
      <c r="J648" s="2">
        <f>(E648-t_ext)*((U_vitre*s_tot)+(U_fond*s_tot))*60*pas_calc</f>
        <v>23662.384999488415</v>
      </c>
      <c r="K648" s="2">
        <f>(I648-J648-L648)/mcp_capteur</f>
        <v>2.2759822233652357E-2</v>
      </c>
      <c r="L648" s="2">
        <f>S_tubes*10*(E648-D648)*60*pas_calc</f>
        <v>-12672.624288423027</v>
      </c>
      <c r="M648" s="2">
        <f>(H648+L648)/(4180*V_tubes)</f>
        <v>4.0782309874050841E-2</v>
      </c>
    </row>
    <row r="649" spans="2:13" s="2" customFormat="1" x14ac:dyDescent="0.25">
      <c r="B649" s="2">
        <f t="shared" si="27"/>
        <v>10.233333333333333</v>
      </c>
      <c r="C649" s="2">
        <f>C648+pas_calc</f>
        <v>614</v>
      </c>
      <c r="D649" s="2">
        <f t="shared" si="28"/>
        <v>57.750788766680195</v>
      </c>
      <c r="E649" s="2">
        <f t="shared" si="29"/>
        <v>49.450005306214287</v>
      </c>
      <c r="F649" s="2">
        <f>P_sol*E_orientation*T_vitre*S_tubes*abs_tubes</f>
        <v>495.72000000000008</v>
      </c>
      <c r="G649" s="2">
        <f>P_sol*E_orientation*T_vitre*(s_tot-S_tubes)*abs_fond</f>
        <v>184.67999999999995</v>
      </c>
      <c r="H649" s="2">
        <f>(F649*60*pas_calc)</f>
        <v>29743.200000000004</v>
      </c>
      <c r="I649" s="2">
        <f>G649*60*pas_calc</f>
        <v>11080.799999999997</v>
      </c>
      <c r="J649" s="2">
        <f>(E649-t_ext)*((U_vitre*s_tot)+(U_fond*s_tot))*60*pas_calc</f>
        <v>23690.106462969004</v>
      </c>
      <c r="K649" s="2">
        <f>(I649-J649-L649)/mcp_capteur</f>
        <v>2.2723057885958495E-2</v>
      </c>
      <c r="L649" s="2">
        <f>S_tubes*10*(E649-D649)*60*pas_calc</f>
        <v>-12700.198694512841</v>
      </c>
      <c r="M649" s="2">
        <f>(H649+L649)/(4180*V_tubes)</f>
        <v>4.0716433479912301E-2</v>
      </c>
    </row>
    <row r="650" spans="2:13" s="2" customFormat="1" x14ac:dyDescent="0.25">
      <c r="B650" s="2">
        <f t="shared" si="27"/>
        <v>10.25</v>
      </c>
      <c r="C650" s="2">
        <f>C649+pas_calc</f>
        <v>615</v>
      </c>
      <c r="D650" s="2">
        <f t="shared" si="28"/>
        <v>57.79150520016011</v>
      </c>
      <c r="E650" s="2">
        <f t="shared" si="29"/>
        <v>49.472728364100249</v>
      </c>
      <c r="F650" s="2">
        <f>P_sol*E_orientation*T_vitre*S_tubes*abs_tubes</f>
        <v>495.72000000000008</v>
      </c>
      <c r="G650" s="2">
        <f>P_sol*E_orientation*T_vitre*(s_tot-S_tubes)*abs_fond</f>
        <v>184.67999999999995</v>
      </c>
      <c r="H650" s="2">
        <f>(F650*60*pas_calc)</f>
        <v>29743.200000000004</v>
      </c>
      <c r="I650" s="2">
        <f>G650*60*pas_calc</f>
        <v>11080.799999999997</v>
      </c>
      <c r="J650" s="2">
        <f>(E650-t_ext)*((U_vitre*s_tot)+(U_fond*s_tot))*60*pas_calc</f>
        <v>23717.783147474103</v>
      </c>
      <c r="K650" s="2">
        <f>(I650-J650-L650)/mcp_capteur</f>
        <v>2.2686352924370566E-2</v>
      </c>
      <c r="L650" s="2">
        <f>S_tubes*10*(E650-D650)*60*pas_calc</f>
        <v>-12727.728559171588</v>
      </c>
      <c r="M650" s="2">
        <f>(H650+L650)/(4180*V_tubes)</f>
        <v>4.0650663497090789E-2</v>
      </c>
    </row>
    <row r="651" spans="2:13" s="2" customFormat="1" x14ac:dyDescent="0.25">
      <c r="B651" s="2">
        <f t="shared" si="27"/>
        <v>10.266666666666667</v>
      </c>
      <c r="C651" s="2">
        <f>C650+pas_calc</f>
        <v>616</v>
      </c>
      <c r="D651" s="2">
        <f t="shared" si="28"/>
        <v>57.832155863657199</v>
      </c>
      <c r="E651" s="2">
        <f t="shared" si="29"/>
        <v>49.495414717024616</v>
      </c>
      <c r="F651" s="2">
        <f>P_sol*E_orientation*T_vitre*S_tubes*abs_tubes</f>
        <v>495.72000000000008</v>
      </c>
      <c r="G651" s="2">
        <f>P_sol*E_orientation*T_vitre*(s_tot-S_tubes)*abs_fond</f>
        <v>184.67999999999995</v>
      </c>
      <c r="H651" s="2">
        <f>(F651*60*pas_calc)</f>
        <v>29743.200000000004</v>
      </c>
      <c r="I651" s="2">
        <f>G651*60*pas_calc</f>
        <v>11080.799999999997</v>
      </c>
      <c r="J651" s="2">
        <f>(E651-t_ext)*((U_vitre*s_tot)+(U_fond*s_tot))*60*pas_calc</f>
        <v>23745.415125335981</v>
      </c>
      <c r="K651" s="2">
        <f>(I651-J651-L651)/mcp_capteur</f>
        <v>2.2649707252967347E-2</v>
      </c>
      <c r="L651" s="2">
        <f>S_tubes*10*(E651-D651)*60*pas_calc</f>
        <v>-12755.213954347853</v>
      </c>
      <c r="M651" s="2">
        <f>(H651+L651)/(4180*V_tubes)</f>
        <v>4.058499975369817E-2</v>
      </c>
    </row>
    <row r="652" spans="2:13" s="2" customFormat="1" x14ac:dyDescent="0.25">
      <c r="B652" s="2">
        <f t="shared" si="27"/>
        <v>10.283333333333333</v>
      </c>
      <c r="C652" s="2">
        <f>C651+pas_calc</f>
        <v>617</v>
      </c>
      <c r="D652" s="2">
        <f t="shared" si="28"/>
        <v>57.872740863410897</v>
      </c>
      <c r="E652" s="2">
        <f t="shared" si="29"/>
        <v>49.518064424277583</v>
      </c>
      <c r="F652" s="2">
        <f>P_sol*E_orientation*T_vitre*S_tubes*abs_tubes</f>
        <v>495.72000000000008</v>
      </c>
      <c r="G652" s="2">
        <f>P_sol*E_orientation*T_vitre*(s_tot-S_tubes)*abs_fond</f>
        <v>184.67999999999995</v>
      </c>
      <c r="H652" s="2">
        <f>(F652*60*pas_calc)</f>
        <v>29743.200000000004</v>
      </c>
      <c r="I652" s="2">
        <f>G652*60*pas_calc</f>
        <v>11080.799999999997</v>
      </c>
      <c r="J652" s="2">
        <f>(E652-t_ext)*((U_vitre*s_tot)+(U_fond*s_tot))*60*pas_calc</f>
        <v>23773.002468770097</v>
      </c>
      <c r="K652" s="2">
        <f>(I652-J652-L652)/mcp_capteur</f>
        <v>2.2613120775968127E-2</v>
      </c>
      <c r="L652" s="2">
        <f>S_tubes*10*(E652-D652)*60*pas_calc</f>
        <v>-12782.654951873972</v>
      </c>
      <c r="M652" s="2">
        <f>(H652+L652)/(4180*V_tubes)</f>
        <v>4.0519442078124045E-2</v>
      </c>
    </row>
    <row r="653" spans="2:13" s="2" customFormat="1" x14ac:dyDescent="0.25">
      <c r="B653" s="2">
        <f t="shared" si="27"/>
        <v>10.3</v>
      </c>
      <c r="C653" s="2">
        <f>C652+pas_calc</f>
        <v>618</v>
      </c>
      <c r="D653" s="2">
        <f t="shared" si="28"/>
        <v>57.913260305489018</v>
      </c>
      <c r="E653" s="2">
        <f t="shared" si="29"/>
        <v>49.540677545053548</v>
      </c>
      <c r="F653" s="2">
        <f>P_sol*E_orientation*T_vitre*S_tubes*abs_tubes</f>
        <v>495.72000000000008</v>
      </c>
      <c r="G653" s="2">
        <f>P_sol*E_orientation*T_vitre*(s_tot-S_tubes)*abs_fond</f>
        <v>184.67999999999995</v>
      </c>
      <c r="H653" s="2">
        <f>(F653*60*pas_calc)</f>
        <v>29743.200000000004</v>
      </c>
      <c r="I653" s="2">
        <f>G653*60*pas_calc</f>
        <v>11080.799999999997</v>
      </c>
      <c r="J653" s="2">
        <f>(E653-t_ext)*((U_vitre*s_tot)+(U_fond*s_tot))*60*pas_calc</f>
        <v>23800.54524987522</v>
      </c>
      <c r="K653" s="2">
        <f>(I653-J653-L653)/mcp_capteur</f>
        <v>2.257659339776228E-2</v>
      </c>
      <c r="L653" s="2">
        <f>S_tubes*10*(E653-D653)*60*pas_calc</f>
        <v>-12810.051623466272</v>
      </c>
      <c r="M653" s="2">
        <f>(H653+L653)/(4180*V_tubes)</f>
        <v>4.0453990299035125E-2</v>
      </c>
    </row>
    <row r="654" spans="2:13" s="2" customFormat="1" x14ac:dyDescent="0.25">
      <c r="B654" s="2">
        <f t="shared" si="27"/>
        <v>10.316666666666666</v>
      </c>
      <c r="C654" s="2">
        <f>C653+pas_calc</f>
        <v>619</v>
      </c>
      <c r="D654" s="2">
        <f t="shared" si="28"/>
        <v>57.953714295788053</v>
      </c>
      <c r="E654" s="2">
        <f t="shared" si="29"/>
        <v>49.563254138451313</v>
      </c>
      <c r="F654" s="2">
        <f>P_sol*E_orientation*T_vitre*S_tubes*abs_tubes</f>
        <v>495.72000000000008</v>
      </c>
      <c r="G654" s="2">
        <f>P_sol*E_orientation*T_vitre*(s_tot-S_tubes)*abs_fond</f>
        <v>184.67999999999995</v>
      </c>
      <c r="H654" s="2">
        <f>(F654*60*pas_calc)</f>
        <v>29743.200000000004</v>
      </c>
      <c r="I654" s="2">
        <f>G654*60*pas_calc</f>
        <v>11080.799999999997</v>
      </c>
      <c r="J654" s="2">
        <f>(E654-t_ext)*((U_vitre*s_tot)+(U_fond*s_tot))*60*pas_calc</f>
        <v>23828.043540633698</v>
      </c>
      <c r="K654" s="2">
        <f>(I654-J654-L654)/mcp_capteur</f>
        <v>2.2540125022878329E-2</v>
      </c>
      <c r="L654" s="2">
        <f>S_tubes*10*(E654-D654)*60*pas_calc</f>
        <v>-12837.404040725214</v>
      </c>
      <c r="M654" s="2">
        <f>(H654+L654)/(4180*V_tubes)</f>
        <v>4.0388644245374965E-2</v>
      </c>
    </row>
    <row r="655" spans="2:13" s="2" customFormat="1" x14ac:dyDescent="0.25">
      <c r="B655" s="2">
        <f t="shared" si="27"/>
        <v>10.333333333333334</v>
      </c>
      <c r="C655" s="2">
        <f>C654+pas_calc</f>
        <v>620</v>
      </c>
      <c r="D655" s="2">
        <f t="shared" si="28"/>
        <v>57.994102940033429</v>
      </c>
      <c r="E655" s="2">
        <f t="shared" si="29"/>
        <v>49.585794263474192</v>
      </c>
      <c r="F655" s="2">
        <f>P_sol*E_orientation*T_vitre*S_tubes*abs_tubes</f>
        <v>495.72000000000008</v>
      </c>
      <c r="G655" s="2">
        <f>P_sol*E_orientation*T_vitre*(s_tot-S_tubes)*abs_fond</f>
        <v>184.67999999999995</v>
      </c>
      <c r="H655" s="2">
        <f>(F655*60*pas_calc)</f>
        <v>29743.200000000004</v>
      </c>
      <c r="I655" s="2">
        <f>G655*60*pas_calc</f>
        <v>11080.799999999997</v>
      </c>
      <c r="J655" s="2">
        <f>(E655-t_ext)*((U_vitre*s_tot)+(U_fond*s_tot))*60*pas_calc</f>
        <v>23855.497412911565</v>
      </c>
      <c r="K655" s="2">
        <f>(I655-J655-L655)/mcp_capteur</f>
        <v>2.2503715556016688E-2</v>
      </c>
      <c r="L655" s="2">
        <f>S_tubes*10*(E655-D655)*60*pas_calc</f>
        <v>-12864.712275135635</v>
      </c>
      <c r="M655" s="2">
        <f>(H655+L655)/(4180*V_tubes)</f>
        <v>4.0323403746363333E-2</v>
      </c>
    </row>
    <row r="656" spans="2:13" s="2" customFormat="1" x14ac:dyDescent="0.25">
      <c r="B656" s="2">
        <f t="shared" si="27"/>
        <v>10.35</v>
      </c>
      <c r="C656" s="2">
        <f>C655+pas_calc</f>
        <v>621</v>
      </c>
      <c r="D656" s="2">
        <f t="shared" si="28"/>
        <v>58.034426343779792</v>
      </c>
      <c r="E656" s="2">
        <f t="shared" si="29"/>
        <v>49.608297979030212</v>
      </c>
      <c r="F656" s="2">
        <f>P_sol*E_orientation*T_vitre*S_tubes*abs_tubes</f>
        <v>495.72000000000008</v>
      </c>
      <c r="G656" s="2">
        <f>P_sol*E_orientation*T_vitre*(s_tot-S_tubes)*abs_fond</f>
        <v>184.67999999999995</v>
      </c>
      <c r="H656" s="2">
        <f>(F656*60*pas_calc)</f>
        <v>29743.200000000004</v>
      </c>
      <c r="I656" s="2">
        <f>G656*60*pas_calc</f>
        <v>11080.799999999997</v>
      </c>
      <c r="J656" s="2">
        <f>(E656-t_ext)*((U_vitre*s_tot)+(U_fond*s_tot))*60*pas_calc</f>
        <v>23882.9069384588</v>
      </c>
      <c r="K656" s="2">
        <f>(I656-J656-L656)/mcp_capteur</f>
        <v>2.2467364902014196E-2</v>
      </c>
      <c r="L656" s="2">
        <f>S_tubes*10*(E656-D656)*60*pas_calc</f>
        <v>-12891.976398066859</v>
      </c>
      <c r="M656" s="2">
        <f>(H656+L656)/(4180*V_tubes)</f>
        <v>4.0258268631495987E-2</v>
      </c>
    </row>
    <row r="657" spans="2:13" s="2" customFormat="1" x14ac:dyDescent="0.25">
      <c r="B657" s="2">
        <f t="shared" si="27"/>
        <v>10.366666666666667</v>
      </c>
      <c r="C657" s="2">
        <f>C656+pas_calc</f>
        <v>622</v>
      </c>
      <c r="D657" s="2">
        <f t="shared" si="28"/>
        <v>58.074684612411289</v>
      </c>
      <c r="E657" s="2">
        <f t="shared" si="29"/>
        <v>49.630765343932225</v>
      </c>
      <c r="F657" s="2">
        <f>P_sol*E_orientation*T_vitre*S_tubes*abs_tubes</f>
        <v>495.72000000000008</v>
      </c>
      <c r="G657" s="2">
        <f>P_sol*E_orientation*T_vitre*(s_tot-S_tubes)*abs_fond</f>
        <v>184.67999999999995</v>
      </c>
      <c r="H657" s="2">
        <f>(F657*60*pas_calc)</f>
        <v>29743.200000000004</v>
      </c>
      <c r="I657" s="2">
        <f>G657*60*pas_calc</f>
        <v>11080.799999999997</v>
      </c>
      <c r="J657" s="2">
        <f>(E657-t_ext)*((U_vitre*s_tot)+(U_fond*s_tot))*60*pas_calc</f>
        <v>23910.27218890945</v>
      </c>
      <c r="K657" s="2">
        <f>(I657-J657-L657)/mcp_capteur</f>
        <v>2.243107296587914E-2</v>
      </c>
      <c r="L657" s="2">
        <f>S_tubes*10*(E657-D657)*60*pas_calc</f>
        <v>-12919.196480772969</v>
      </c>
      <c r="M657" s="2">
        <f>(H657+L657)/(4180*V_tubes)</f>
        <v>4.0193238730543965E-2</v>
      </c>
    </row>
    <row r="658" spans="2:13" s="2" customFormat="1" x14ac:dyDescent="0.25">
      <c r="B658" s="2">
        <f t="shared" si="27"/>
        <v>10.383333333333333</v>
      </c>
      <c r="C658" s="2">
        <f>C657+pas_calc</f>
        <v>623</v>
      </c>
      <c r="D658" s="2">
        <f t="shared" si="28"/>
        <v>58.114877851141834</v>
      </c>
      <c r="E658" s="2">
        <f t="shared" si="29"/>
        <v>49.653196416898105</v>
      </c>
      <c r="F658" s="2">
        <f>P_sol*E_orientation*T_vitre*S_tubes*abs_tubes</f>
        <v>495.72000000000008</v>
      </c>
      <c r="G658" s="2">
        <f>P_sol*E_orientation*T_vitre*(s_tot-S_tubes)*abs_fond</f>
        <v>184.67999999999995</v>
      </c>
      <c r="H658" s="2">
        <f>(F658*60*pas_calc)</f>
        <v>29743.200000000004</v>
      </c>
      <c r="I658" s="2">
        <f>G658*60*pas_calc</f>
        <v>11080.799999999997</v>
      </c>
      <c r="J658" s="2">
        <f>(E658-t_ext)*((U_vitre*s_tot)+(U_fond*s_tot))*60*pas_calc</f>
        <v>23937.593235781893</v>
      </c>
      <c r="K658" s="2">
        <f>(I658-J658-L658)/mcp_capteur</f>
        <v>2.239483965275349E-2</v>
      </c>
      <c r="L658" s="2">
        <f>S_tubes*10*(E658-D658)*60*pas_calc</f>
        <v>-12946.372594392909</v>
      </c>
      <c r="M658" s="2">
        <f>(H658+L658)/(4180*V_tubes)</f>
        <v>4.0128313873553395E-2</v>
      </c>
    </row>
    <row r="659" spans="2:13" s="2" customFormat="1" x14ac:dyDescent="0.25">
      <c r="B659" s="2">
        <f t="shared" si="27"/>
        <v>10.4</v>
      </c>
      <c r="C659" s="2">
        <f>C658+pas_calc</f>
        <v>624</v>
      </c>
      <c r="D659" s="2">
        <f t="shared" si="28"/>
        <v>58.155006165015386</v>
      </c>
      <c r="E659" s="2">
        <f t="shared" si="29"/>
        <v>49.675591256550859</v>
      </c>
      <c r="F659" s="2">
        <f>P_sol*E_orientation*T_vitre*S_tubes*abs_tubes</f>
        <v>495.72000000000008</v>
      </c>
      <c r="G659" s="2">
        <f>P_sol*E_orientation*T_vitre*(s_tot-S_tubes)*abs_fond</f>
        <v>184.67999999999995</v>
      </c>
      <c r="H659" s="2">
        <f>(F659*60*pas_calc)</f>
        <v>29743.200000000004</v>
      </c>
      <c r="I659" s="2">
        <f>G659*60*pas_calc</f>
        <v>11080.799999999997</v>
      </c>
      <c r="J659" s="2">
        <f>(E659-t_ext)*((U_vitre*s_tot)+(U_fond*s_tot))*60*pas_calc</f>
        <v>23964.870150478946</v>
      </c>
      <c r="K659" s="2">
        <f>(I659-J659-L659)/mcp_capteur</f>
        <v>2.2358664867944755E-2</v>
      </c>
      <c r="L659" s="2">
        <f>S_tubes*10*(E659-D659)*60*pas_calc</f>
        <v>-12973.504809950728</v>
      </c>
      <c r="M659" s="2">
        <f>(H659+L659)/(4180*V_tubes)</f>
        <v>4.0063493890844903E-2</v>
      </c>
    </row>
    <row r="660" spans="2:13" s="2" customFormat="1" x14ac:dyDescent="0.25">
      <c r="B660" s="2">
        <f t="shared" si="27"/>
        <v>10.416666666666666</v>
      </c>
      <c r="C660" s="2">
        <f>C659+pas_calc</f>
        <v>625</v>
      </c>
      <c r="D660" s="2">
        <f t="shared" si="28"/>
        <v>58.195069658906235</v>
      </c>
      <c r="E660" s="2">
        <f t="shared" si="29"/>
        <v>49.697949921418804</v>
      </c>
      <c r="F660" s="2">
        <f>P_sol*E_orientation*T_vitre*S_tubes*abs_tubes</f>
        <v>495.72000000000008</v>
      </c>
      <c r="G660" s="2">
        <f>P_sol*E_orientation*T_vitre*(s_tot-S_tubes)*abs_fond</f>
        <v>184.67999999999995</v>
      </c>
      <c r="H660" s="2">
        <f>(F660*60*pas_calc)</f>
        <v>29743.200000000004</v>
      </c>
      <c r="I660" s="2">
        <f>G660*60*pas_calc</f>
        <v>11080.799999999997</v>
      </c>
      <c r="J660" s="2">
        <f>(E660-t_ext)*((U_vitre*s_tot)+(U_fond*s_tot))*60*pas_calc</f>
        <v>23992.103004288103</v>
      </c>
      <c r="K660" s="2">
        <f>(I660-J660-L660)/mcp_capteur</f>
        <v>2.2322548516915959E-2</v>
      </c>
      <c r="L660" s="2">
        <f>S_tubes*10*(E660-D660)*60*pas_calc</f>
        <v>-13000.593198355769</v>
      </c>
      <c r="M660" s="2">
        <f>(H660+L660)/(4180*V_tubes)</f>
        <v>3.9998778613013125E-2</v>
      </c>
    </row>
    <row r="661" spans="2:13" s="2" customFormat="1" x14ac:dyDescent="0.25">
      <c r="B661" s="2">
        <f t="shared" si="27"/>
        <v>10.433333333333334</v>
      </c>
      <c r="C661" s="2">
        <f>C660+pas_calc</f>
        <v>626</v>
      </c>
      <c r="D661" s="2">
        <f t="shared" si="28"/>
        <v>58.235068437519246</v>
      </c>
      <c r="E661" s="2">
        <f t="shared" si="29"/>
        <v>49.720272469935722</v>
      </c>
      <c r="F661" s="2">
        <f>P_sol*E_orientation*T_vitre*S_tubes*abs_tubes</f>
        <v>495.72000000000008</v>
      </c>
      <c r="G661" s="2">
        <f>P_sol*E_orientation*T_vitre*(s_tot-S_tubes)*abs_fond</f>
        <v>184.67999999999995</v>
      </c>
      <c r="H661" s="2">
        <f>(F661*60*pas_calc)</f>
        <v>29743.200000000004</v>
      </c>
      <c r="I661" s="2">
        <f>G661*60*pas_calc</f>
        <v>11080.799999999997</v>
      </c>
      <c r="J661" s="2">
        <f>(E661-t_ext)*((U_vitre*s_tot)+(U_fond*s_tot))*60*pas_calc</f>
        <v>24019.291868381712</v>
      </c>
      <c r="K661" s="2">
        <f>(I661-J661-L661)/mcp_capteur</f>
        <v>2.2286490505270193E-2</v>
      </c>
      <c r="L661" s="2">
        <f>S_tubes*10*(E661-D661)*60*pas_calc</f>
        <v>-13027.637830402795</v>
      </c>
      <c r="M661" s="2">
        <f>(H661+L661)/(4180*V_tubes)</f>
        <v>3.9934167870926462E-2</v>
      </c>
    </row>
    <row r="662" spans="2:13" s="2" customFormat="1" x14ac:dyDescent="0.25">
      <c r="B662" s="2">
        <f t="shared" si="27"/>
        <v>10.45</v>
      </c>
      <c r="C662" s="2">
        <f>C661+pas_calc</f>
        <v>627</v>
      </c>
      <c r="D662" s="2">
        <f t="shared" si="28"/>
        <v>58.275002605390171</v>
      </c>
      <c r="E662" s="2">
        <f t="shared" si="29"/>
        <v>49.742558960440995</v>
      </c>
      <c r="F662" s="2">
        <f>P_sol*E_orientation*T_vitre*S_tubes*abs_tubes</f>
        <v>495.72000000000008</v>
      </c>
      <c r="G662" s="2">
        <f>P_sol*E_orientation*T_vitre*(s_tot-S_tubes)*abs_fond</f>
        <v>184.67999999999995</v>
      </c>
      <c r="H662" s="2">
        <f>(F662*60*pas_calc)</f>
        <v>29743.200000000004</v>
      </c>
      <c r="I662" s="2">
        <f>G662*60*pas_calc</f>
        <v>11080.799999999997</v>
      </c>
      <c r="J662" s="2">
        <f>(E662-t_ext)*((U_vitre*s_tot)+(U_fond*s_tot))*60*pas_calc</f>
        <v>24046.436813817134</v>
      </c>
      <c r="K662" s="2">
        <f>(I662-J662-L662)/mcp_capteur</f>
        <v>2.225049073877608E-2</v>
      </c>
      <c r="L662" s="2">
        <f>S_tubes*10*(E662-D662)*60*pas_calc</f>
        <v>-13054.638776772241</v>
      </c>
      <c r="M662" s="2">
        <f>(H662+L662)/(4180*V_tubes)</f>
        <v>3.986966149572644E-2</v>
      </c>
    </row>
    <row r="663" spans="2:13" s="2" customFormat="1" x14ac:dyDescent="0.25">
      <c r="B663" s="2">
        <f t="shared" si="27"/>
        <v>10.466666666666667</v>
      </c>
      <c r="C663" s="2">
        <f>C662+pas_calc</f>
        <v>628</v>
      </c>
      <c r="D663" s="2">
        <f t="shared" si="28"/>
        <v>58.314872266885899</v>
      </c>
      <c r="E663" s="2">
        <f t="shared" si="29"/>
        <v>49.764809451179772</v>
      </c>
      <c r="F663" s="2">
        <f>P_sol*E_orientation*T_vitre*S_tubes*abs_tubes</f>
        <v>495.72000000000008</v>
      </c>
      <c r="G663" s="2">
        <f>P_sol*E_orientation*T_vitre*(s_tot-S_tubes)*abs_fond</f>
        <v>184.67999999999995</v>
      </c>
      <c r="H663" s="2">
        <f>(F663*60*pas_calc)</f>
        <v>29743.200000000004</v>
      </c>
      <c r="I663" s="2">
        <f>G663*60*pas_calc</f>
        <v>11080.799999999997</v>
      </c>
      <c r="J663" s="2">
        <f>(E663-t_ext)*((U_vitre*s_tot)+(U_fond*s_tot))*60*pas_calc</f>
        <v>24073.537911536961</v>
      </c>
      <c r="K663" s="2">
        <f>(I663-J663-L663)/mcp_capteur</f>
        <v>2.221454912335321E-2</v>
      </c>
      <c r="L663" s="2">
        <f>S_tubes*10*(E663-D663)*60*pas_calc</f>
        <v>-13081.596108030377</v>
      </c>
      <c r="M663" s="2">
        <f>(H663+L663)/(4180*V_tubes)</f>
        <v>3.9805259318827328E-2</v>
      </c>
    </row>
    <row r="664" spans="2:13" s="2" customFormat="1" x14ac:dyDescent="0.25">
      <c r="B664" s="2">
        <f t="shared" si="27"/>
        <v>10.483333333333333</v>
      </c>
      <c r="C664" s="2">
        <f>C663+pas_calc</f>
        <v>629</v>
      </c>
      <c r="D664" s="2">
        <f t="shared" si="28"/>
        <v>58.354677526204725</v>
      </c>
      <c r="E664" s="2">
        <f t="shared" si="29"/>
        <v>49.787024000303127</v>
      </c>
      <c r="F664" s="2">
        <f>P_sol*E_orientation*T_vitre*S_tubes*abs_tubes</f>
        <v>495.72000000000008</v>
      </c>
      <c r="G664" s="2">
        <f>P_sol*E_orientation*T_vitre*(s_tot-S_tubes)*abs_fond</f>
        <v>184.67999999999995</v>
      </c>
      <c r="H664" s="2">
        <f>(F664*60*pas_calc)</f>
        <v>29743.200000000004</v>
      </c>
      <c r="I664" s="2">
        <f>G664*60*pas_calc</f>
        <v>11080.799999999997</v>
      </c>
      <c r="J664" s="2">
        <f>(E664-t_ext)*((U_vitre*s_tot)+(U_fond*s_tot))*60*pas_calc</f>
        <v>24100.595232369211</v>
      </c>
      <c r="K664" s="2">
        <f>(I664-J664-L664)/mcp_capteur</f>
        <v>2.2178665565058053E-2</v>
      </c>
      <c r="L664" s="2">
        <f>S_tubes*10*(E664-D664)*60*pas_calc</f>
        <v>-13108.509894629446</v>
      </c>
      <c r="M664" s="2">
        <f>(H664+L664)/(4180*V_tubes)</f>
        <v>3.9740961171915799E-2</v>
      </c>
    </row>
    <row r="665" spans="2:13" s="2" customFormat="1" x14ac:dyDescent="0.25">
      <c r="B665" s="2">
        <f t="shared" si="27"/>
        <v>10.5</v>
      </c>
      <c r="C665" s="2">
        <f>C664+pas_calc</f>
        <v>630</v>
      </c>
      <c r="D665" s="2">
        <f t="shared" si="28"/>
        <v>58.39441848737664</v>
      </c>
      <c r="E665" s="2">
        <f t="shared" si="29"/>
        <v>49.809202665868185</v>
      </c>
      <c r="F665" s="2">
        <f>P_sol*E_orientation*T_vitre*S_tubes*abs_tubes</f>
        <v>495.72000000000008</v>
      </c>
      <c r="G665" s="2">
        <f>P_sol*E_orientation*T_vitre*(s_tot-S_tubes)*abs_fond</f>
        <v>184.67999999999995</v>
      </c>
      <c r="H665" s="2">
        <f>(F665*60*pas_calc)</f>
        <v>29743.200000000004</v>
      </c>
      <c r="I665" s="2">
        <f>G665*60*pas_calc</f>
        <v>11080.799999999997</v>
      </c>
      <c r="J665" s="2">
        <f>(E665-t_ext)*((U_vitre*s_tot)+(U_fond*s_tot))*60*pas_calc</f>
        <v>24127.608847027452</v>
      </c>
      <c r="K665" s="2">
        <f>(I665-J665-L665)/mcp_capteur</f>
        <v>2.2142839970121259E-2</v>
      </c>
      <c r="L665" s="2">
        <f>S_tubes*10*(E665-D665)*60*pas_calc</f>
        <v>-13135.380206907939</v>
      </c>
      <c r="M665" s="2">
        <f>(H665+L665)/(4180*V_tubes)</f>
        <v>3.9676766886950307E-2</v>
      </c>
    </row>
    <row r="666" spans="2:13" s="2" customFormat="1" x14ac:dyDescent="0.25">
      <c r="B666" s="2">
        <f t="shared" si="27"/>
        <v>10.516666666666667</v>
      </c>
      <c r="C666" s="2">
        <f>C665+pas_calc</f>
        <v>631</v>
      </c>
      <c r="D666" s="2">
        <f t="shared" si="28"/>
        <v>58.434095254263589</v>
      </c>
      <c r="E666" s="2">
        <f t="shared" si="29"/>
        <v>49.831345505838307</v>
      </c>
      <c r="F666" s="2">
        <f>P_sol*E_orientation*T_vitre*S_tubes*abs_tubes</f>
        <v>495.72000000000008</v>
      </c>
      <c r="G666" s="2">
        <f>P_sol*E_orientation*T_vitre*(s_tot-S_tubes)*abs_fond</f>
        <v>184.67999999999995</v>
      </c>
      <c r="H666" s="2">
        <f>(F666*60*pas_calc)</f>
        <v>29743.200000000004</v>
      </c>
      <c r="I666" s="2">
        <f>G666*60*pas_calc</f>
        <v>11080.799999999997</v>
      </c>
      <c r="J666" s="2">
        <f>(E666-t_ext)*((U_vitre*s_tot)+(U_fond*s_tot))*60*pas_calc</f>
        <v>24154.578826111057</v>
      </c>
      <c r="K666" s="2">
        <f>(I666-J666-L666)/mcp_capteur</f>
        <v>2.2107072244905795E-2</v>
      </c>
      <c r="L666" s="2">
        <f>S_tubes*10*(E666-D666)*60*pas_calc</f>
        <v>-13162.207115090683</v>
      </c>
      <c r="M666" s="2">
        <f>(H666+L666)/(4180*V_tubes)</f>
        <v>3.9612676296160831E-2</v>
      </c>
    </row>
    <row r="667" spans="2:13" s="2" customFormat="1" x14ac:dyDescent="0.25">
      <c r="B667" s="2">
        <f t="shared" si="27"/>
        <v>10.533333333333333</v>
      </c>
      <c r="C667" s="2">
        <f>C666+pas_calc</f>
        <v>632</v>
      </c>
      <c r="D667" s="2">
        <f t="shared" si="28"/>
        <v>58.473707930559748</v>
      </c>
      <c r="E667" s="2">
        <f t="shared" si="29"/>
        <v>49.853452578083214</v>
      </c>
      <c r="F667" s="2">
        <f>P_sol*E_orientation*T_vitre*S_tubes*abs_tubes</f>
        <v>495.72000000000008</v>
      </c>
      <c r="G667" s="2">
        <f>P_sol*E_orientation*T_vitre*(s_tot-S_tubes)*abs_fond</f>
        <v>184.67999999999995</v>
      </c>
      <c r="H667" s="2">
        <f>(F667*60*pas_calc)</f>
        <v>29743.200000000004</v>
      </c>
      <c r="I667" s="2">
        <f>G667*60*pas_calc</f>
        <v>11080.799999999997</v>
      </c>
      <c r="J667" s="2">
        <f>(E667-t_ext)*((U_vitre*s_tot)+(U_fond*s_tot))*60*pas_calc</f>
        <v>24181.505240105354</v>
      </c>
      <c r="K667" s="2">
        <f>(I667-J667-L667)/mcp_capteur</f>
        <v>2.2071362295935159E-2</v>
      </c>
      <c r="L667" s="2">
        <f>S_tubes*10*(E667-D667)*60*pas_calc</f>
        <v>-13188.990689289098</v>
      </c>
      <c r="M667" s="2">
        <f>(H667+L667)/(4180*V_tubes)</f>
        <v>3.9548689232048309E-2</v>
      </c>
    </row>
    <row r="668" spans="2:13" s="2" customFormat="1" x14ac:dyDescent="0.25">
      <c r="B668" s="2">
        <f t="shared" si="27"/>
        <v>10.55</v>
      </c>
      <c r="C668" s="2">
        <f>C667+pas_calc</f>
        <v>633</v>
      </c>
      <c r="D668" s="2">
        <f t="shared" si="28"/>
        <v>58.513256619791797</v>
      </c>
      <c r="E668" s="2">
        <f t="shared" si="29"/>
        <v>49.875523940379146</v>
      </c>
      <c r="F668" s="2">
        <f>P_sol*E_orientation*T_vitre*S_tubes*abs_tubes</f>
        <v>495.72000000000008</v>
      </c>
      <c r="G668" s="2">
        <f>P_sol*E_orientation*T_vitre*(s_tot-S_tubes)*abs_fond</f>
        <v>184.67999999999995</v>
      </c>
      <c r="H668" s="2">
        <f>(F668*60*pas_calc)</f>
        <v>29743.200000000004</v>
      </c>
      <c r="I668" s="2">
        <f>G668*60*pas_calc</f>
        <v>11080.799999999997</v>
      </c>
      <c r="J668" s="2">
        <f>(E668-t_ext)*((U_vitre*s_tot)+(U_fond*s_tot))*60*pas_calc</f>
        <v>24208.388159381801</v>
      </c>
      <c r="K668" s="2">
        <f>(I668-J668-L668)/mcp_capteur</f>
        <v>2.2035710029888377E-2</v>
      </c>
      <c r="L668" s="2">
        <f>S_tubes*10*(E668-D668)*60*pas_calc</f>
        <v>-13215.730999501357</v>
      </c>
      <c r="M668" s="2">
        <f>(H668+L668)/(4180*V_tubes)</f>
        <v>3.9484805527384204E-2</v>
      </c>
    </row>
    <row r="669" spans="2:13" s="2" customFormat="1" x14ac:dyDescent="0.25">
      <c r="B669" s="2">
        <f t="shared" si="27"/>
        <v>10.566666666666666</v>
      </c>
      <c r="C669" s="2">
        <f>C668+pas_calc</f>
        <v>634</v>
      </c>
      <c r="D669" s="2">
        <f t="shared" si="28"/>
        <v>58.552741425319184</v>
      </c>
      <c r="E669" s="2">
        <f t="shared" si="29"/>
        <v>49.897559650409036</v>
      </c>
      <c r="F669" s="2">
        <f>P_sol*E_orientation*T_vitre*S_tubes*abs_tubes</f>
        <v>495.72000000000008</v>
      </c>
      <c r="G669" s="2">
        <f>P_sol*E_orientation*T_vitre*(s_tot-S_tubes)*abs_fond</f>
        <v>184.67999999999995</v>
      </c>
      <c r="H669" s="2">
        <f>(F669*60*pas_calc)</f>
        <v>29743.200000000004</v>
      </c>
      <c r="I669" s="2">
        <f>G669*60*pas_calc</f>
        <v>11080.799999999997</v>
      </c>
      <c r="J669" s="2">
        <f>(E669-t_ext)*((U_vitre*s_tot)+(U_fond*s_tot))*60*pas_calc</f>
        <v>24235.227654198206</v>
      </c>
      <c r="K669" s="2">
        <f>(I669-J669-L669)/mcp_capteur</f>
        <v>2.2000115353579531E-2</v>
      </c>
      <c r="L669" s="2">
        <f>S_tubes*10*(E669-D669)*60*pas_calc</f>
        <v>-13242.428115612527</v>
      </c>
      <c r="M669" s="2">
        <f>(H669+L669)/(4180*V_tubes)</f>
        <v>3.9421025015210213E-2</v>
      </c>
    </row>
    <row r="670" spans="2:13" s="2" customFormat="1" x14ac:dyDescent="0.25">
      <c r="B670" s="2">
        <f t="shared" si="27"/>
        <v>10.583333333333334</v>
      </c>
      <c r="C670" s="2">
        <f>C669+pas_calc</f>
        <v>635</v>
      </c>
      <c r="D670" s="2">
        <f t="shared" si="28"/>
        <v>58.592162450334392</v>
      </c>
      <c r="E670" s="2">
        <f t="shared" si="29"/>
        <v>49.919559765762614</v>
      </c>
      <c r="F670" s="2">
        <f>P_sol*E_orientation*T_vitre*S_tubes*abs_tubes</f>
        <v>495.72000000000008</v>
      </c>
      <c r="G670" s="2">
        <f>P_sol*E_orientation*T_vitre*(s_tot-S_tubes)*abs_fond</f>
        <v>184.67999999999995</v>
      </c>
      <c r="H670" s="2">
        <f>(F670*60*pas_calc)</f>
        <v>29743.200000000004</v>
      </c>
      <c r="I670" s="2">
        <f>G670*60*pas_calc</f>
        <v>11080.799999999997</v>
      </c>
      <c r="J670" s="2">
        <f>(E670-t_ext)*((U_vitre*s_tot)+(U_fond*s_tot))*60*pas_calc</f>
        <v>24262.023794698864</v>
      </c>
      <c r="K670" s="2">
        <f>(I670-J670-L670)/mcp_capteur</f>
        <v>2.1964578173989138E-2</v>
      </c>
      <c r="L670" s="2">
        <f>S_tubes*10*(E670-D670)*60*pas_calc</f>
        <v>-13269.082107394823</v>
      </c>
      <c r="M670" s="2">
        <f>(H670+L670)/(4180*V_tubes)</f>
        <v>3.9357347528837634E-2</v>
      </c>
    </row>
    <row r="671" spans="2:13" s="2" customFormat="1" x14ac:dyDescent="0.25">
      <c r="B671" s="2">
        <f t="shared" si="27"/>
        <v>10.6</v>
      </c>
      <c r="C671" s="2">
        <f>C670+pas_calc</f>
        <v>636</v>
      </c>
      <c r="D671" s="2">
        <f t="shared" si="28"/>
        <v>58.631519797863227</v>
      </c>
      <c r="E671" s="2">
        <f t="shared" si="29"/>
        <v>49.941524343936599</v>
      </c>
      <c r="F671" s="2">
        <f>P_sol*E_orientation*T_vitre*S_tubes*abs_tubes</f>
        <v>495.72000000000008</v>
      </c>
      <c r="G671" s="2">
        <f>P_sol*E_orientation*T_vitre*(s_tot-S_tubes)*abs_fond</f>
        <v>184.67999999999995</v>
      </c>
      <c r="H671" s="2">
        <f>(F671*60*pas_calc)</f>
        <v>29743.200000000004</v>
      </c>
      <c r="I671" s="2">
        <f>G671*60*pas_calc</f>
        <v>11080.799999999997</v>
      </c>
      <c r="J671" s="2">
        <f>(E671-t_ext)*((U_vitre*s_tot)+(U_fond*s_tot))*60*pas_calc</f>
        <v>24288.77665091478</v>
      </c>
      <c r="K671" s="2">
        <f>(I671-J671-L671)/mcp_capteur</f>
        <v>2.1929098398240057E-2</v>
      </c>
      <c r="L671" s="2">
        <f>S_tubes*10*(E671-D671)*60*pas_calc</f>
        <v>-13295.693044507743</v>
      </c>
      <c r="M671" s="2">
        <f>(H671+L671)/(4180*V_tubes)</f>
        <v>3.9293772901847053E-2</v>
      </c>
    </row>
    <row r="672" spans="2:13" s="2" customFormat="1" x14ac:dyDescent="0.25">
      <c r="B672" s="2">
        <f t="shared" si="27"/>
        <v>10.616666666666667</v>
      </c>
      <c r="C672" s="2">
        <f>C671+pas_calc</f>
        <v>637</v>
      </c>
      <c r="D672" s="2">
        <f t="shared" si="28"/>
        <v>58.670813570765077</v>
      </c>
      <c r="E672" s="2">
        <f t="shared" si="29"/>
        <v>49.963453442334838</v>
      </c>
      <c r="F672" s="2">
        <f>P_sol*E_orientation*T_vitre*S_tubes*abs_tubes</f>
        <v>495.72000000000008</v>
      </c>
      <c r="G672" s="2">
        <f>P_sol*E_orientation*T_vitre*(s_tot-S_tubes)*abs_fond</f>
        <v>184.67999999999995</v>
      </c>
      <c r="H672" s="2">
        <f>(F672*60*pas_calc)</f>
        <v>29743.200000000004</v>
      </c>
      <c r="I672" s="2">
        <f>G672*60*pas_calc</f>
        <v>11080.799999999997</v>
      </c>
      <c r="J672" s="2">
        <f>(E672-t_ext)*((U_vitre*s_tot)+(U_fond*s_tot))*60*pas_calc</f>
        <v>24315.486292763835</v>
      </c>
      <c r="K672" s="2">
        <f>(I672-J672-L672)/mcp_capteur</f>
        <v>2.189367593360703E-2</v>
      </c>
      <c r="L672" s="2">
        <f>S_tubes*10*(E672-D672)*60*pas_calc</f>
        <v>-13322.260996498266</v>
      </c>
      <c r="M672" s="2">
        <f>(H672+L672)/(4180*V_tubes)</f>
        <v>3.9230300968087869E-2</v>
      </c>
    </row>
    <row r="673" spans="2:13" s="2" customFormat="1" x14ac:dyDescent="0.25">
      <c r="B673" s="2">
        <f t="shared" si="27"/>
        <v>10.633333333333333</v>
      </c>
      <c r="C673" s="2">
        <f>C672+pas_calc</f>
        <v>638</v>
      </c>
      <c r="D673" s="2">
        <f t="shared" si="28"/>
        <v>58.710043871733163</v>
      </c>
      <c r="E673" s="2">
        <f t="shared" si="29"/>
        <v>49.985347118268443</v>
      </c>
      <c r="F673" s="2">
        <f>P_sol*E_orientation*T_vitre*S_tubes*abs_tubes</f>
        <v>495.72000000000008</v>
      </c>
      <c r="G673" s="2">
        <f>P_sol*E_orientation*T_vitre*(s_tot-S_tubes)*abs_fond</f>
        <v>184.67999999999995</v>
      </c>
      <c r="H673" s="2">
        <f>(F673*60*pas_calc)</f>
        <v>29743.200000000004</v>
      </c>
      <c r="I673" s="2">
        <f>G673*60*pas_calc</f>
        <v>11080.799999999997</v>
      </c>
      <c r="J673" s="2">
        <f>(E673-t_ext)*((U_vitre*s_tot)+(U_fond*s_tot))*60*pas_calc</f>
        <v>24342.152790050965</v>
      </c>
      <c r="K673" s="2">
        <f>(I673-J673-L673)/mcp_capteur</f>
        <v>2.1858310687513951E-2</v>
      </c>
      <c r="L673" s="2">
        <f>S_tubes*10*(E673-D673)*60*pas_calc</f>
        <v>-13348.786032801023</v>
      </c>
      <c r="M673" s="2">
        <f>(H673+L673)/(4180*V_tubes)</f>
        <v>3.916693156167788E-2</v>
      </c>
    </row>
    <row r="674" spans="2:13" s="2" customFormat="1" x14ac:dyDescent="0.25">
      <c r="B674" s="2">
        <f t="shared" si="27"/>
        <v>10.65</v>
      </c>
      <c r="C674" s="2">
        <f>C673+pas_calc</f>
        <v>639</v>
      </c>
      <c r="D674" s="2">
        <f t="shared" si="28"/>
        <v>58.749210803294844</v>
      </c>
      <c r="E674" s="2">
        <f t="shared" si="29"/>
        <v>50.007205428955956</v>
      </c>
      <c r="F674" s="2">
        <f>P_sol*E_orientation*T_vitre*S_tubes*abs_tubes</f>
        <v>495.72000000000008</v>
      </c>
      <c r="G674" s="2">
        <f>P_sol*E_orientation*T_vitre*(s_tot-S_tubes)*abs_fond</f>
        <v>184.67999999999995</v>
      </c>
      <c r="H674" s="2">
        <f>(F674*60*pas_calc)</f>
        <v>29743.200000000004</v>
      </c>
      <c r="I674" s="2">
        <f>G674*60*pas_calc</f>
        <v>11080.799999999997</v>
      </c>
      <c r="J674" s="2">
        <f>(E674-t_ext)*((U_vitre*s_tot)+(U_fond*s_tot))*60*pas_calc</f>
        <v>24368.776212468354</v>
      </c>
      <c r="K674" s="2">
        <f>(I674-J674-L674)/mcp_capteur</f>
        <v>2.1823002567536151E-2</v>
      </c>
      <c r="L674" s="2">
        <f>S_tubes*10*(E674-D674)*60*pas_calc</f>
        <v>-13375.268222738501</v>
      </c>
      <c r="M674" s="2">
        <f>(H674+L674)/(4180*V_tubes)</f>
        <v>3.9103664517002791E-2</v>
      </c>
    </row>
    <row r="675" spans="2:13" s="2" customFormat="1" x14ac:dyDescent="0.25">
      <c r="B675" s="2">
        <f t="shared" si="27"/>
        <v>10.666666666666666</v>
      </c>
      <c r="C675" s="2">
        <f>C674+pas_calc</f>
        <v>640</v>
      </c>
      <c r="D675" s="2">
        <f t="shared" si="28"/>
        <v>58.788314467811844</v>
      </c>
      <c r="E675" s="2">
        <f t="shared" si="29"/>
        <v>50.029028431523493</v>
      </c>
      <c r="F675" s="2">
        <f>P_sol*E_orientation*T_vitre*S_tubes*abs_tubes</f>
        <v>495.72000000000008</v>
      </c>
      <c r="G675" s="2">
        <f>P_sol*E_orientation*T_vitre*(s_tot-S_tubes)*abs_fond</f>
        <v>184.67999999999995</v>
      </c>
      <c r="H675" s="2">
        <f>(F675*60*pas_calc)</f>
        <v>29743.200000000004</v>
      </c>
      <c r="I675" s="2">
        <f>G675*60*pas_calc</f>
        <v>11080.799999999997</v>
      </c>
      <c r="J675" s="2">
        <f>(E675-t_ext)*((U_vitre*s_tot)+(U_fond*s_tot))*60*pas_calc</f>
        <v>24395.356629595615</v>
      </c>
      <c r="K675" s="2">
        <f>(I675-J675-L675)/mcp_capteur</f>
        <v>2.1787751481390387E-2</v>
      </c>
      <c r="L675" s="2">
        <f>S_tubes*10*(E675-D675)*60*pas_calc</f>
        <v>-13401.707635521179</v>
      </c>
      <c r="M675" s="2">
        <f>(H675+L675)/(4180*V_tubes)</f>
        <v>3.9040499668715936E-2</v>
      </c>
    </row>
    <row r="676" spans="2:13" s="2" customFormat="1" x14ac:dyDescent="0.25">
      <c r="B676" s="2">
        <f t="shared" ref="B676:B739" si="30">C676/60</f>
        <v>10.683333333333334</v>
      </c>
      <c r="C676" s="2">
        <f>C675+pas_calc</f>
        <v>641</v>
      </c>
      <c r="D676" s="2">
        <f t="shared" si="28"/>
        <v>58.827354967480559</v>
      </c>
      <c r="E676" s="2">
        <f t="shared" si="29"/>
        <v>50.050816183004883</v>
      </c>
      <c r="F676" s="2">
        <f>P_sol*E_orientation*T_vitre*S_tubes*abs_tubes</f>
        <v>495.72000000000008</v>
      </c>
      <c r="G676" s="2">
        <f>P_sol*E_orientation*T_vitre*(s_tot-S_tubes)*abs_fond</f>
        <v>184.67999999999995</v>
      </c>
      <c r="H676" s="2">
        <f>(F676*60*pas_calc)</f>
        <v>29743.200000000004</v>
      </c>
      <c r="I676" s="2">
        <f>G676*60*pas_calc</f>
        <v>11080.799999999997</v>
      </c>
      <c r="J676" s="2">
        <f>(E676-t_ext)*((U_vitre*s_tot)+(U_fond*s_tot))*60*pas_calc</f>
        <v>24421.89411089995</v>
      </c>
      <c r="K676" s="2">
        <f>(I676-J676-L676)/mcp_capteur</f>
        <v>2.1752557336958488E-2</v>
      </c>
      <c r="L676" s="2">
        <f>S_tubes*10*(E676-D676)*60*pas_calc</f>
        <v>-13428.104340247786</v>
      </c>
      <c r="M676" s="2">
        <f>(H676+L676)/(4180*V_tubes)</f>
        <v>3.897743685173758E-2</v>
      </c>
    </row>
    <row r="677" spans="2:13" s="2" customFormat="1" x14ac:dyDescent="0.25">
      <c r="B677" s="2">
        <f t="shared" si="30"/>
        <v>10.7</v>
      </c>
      <c r="C677" s="2">
        <f>C676+pas_calc</f>
        <v>642</v>
      </c>
      <c r="D677" s="2">
        <f t="shared" ref="D677:D740" si="31">D676+M676</f>
        <v>58.866332404332297</v>
      </c>
      <c r="E677" s="2">
        <f t="shared" ref="E677:E740" si="32">E676+K676</f>
        <v>50.072568740341843</v>
      </c>
      <c r="F677" s="2">
        <f>P_sol*E_orientation*T_vitre*S_tubes*abs_tubes</f>
        <v>495.72000000000008</v>
      </c>
      <c r="G677" s="2">
        <f>P_sol*E_orientation*T_vitre*(s_tot-S_tubes)*abs_fond</f>
        <v>184.67999999999995</v>
      </c>
      <c r="H677" s="2">
        <f>(F677*60*pas_calc)</f>
        <v>29743.200000000004</v>
      </c>
      <c r="I677" s="2">
        <f>G677*60*pas_calc</f>
        <v>11080.799999999997</v>
      </c>
      <c r="J677" s="2">
        <f>(E677-t_ext)*((U_vitre*s_tot)+(U_fond*s_tot))*60*pas_calc</f>
        <v>24448.388725736368</v>
      </c>
      <c r="K677" s="2">
        <f>(I677-J677-L677)/mcp_capteur</f>
        <v>2.1717420042256436E-2</v>
      </c>
      <c r="L677" s="2">
        <f>S_tubes*10*(E677-D677)*60*pas_calc</f>
        <v>-13454.458405905396</v>
      </c>
      <c r="M677" s="2">
        <f>(H677+L677)/(4180*V_tubes)</f>
        <v>3.8914475901254762E-2</v>
      </c>
    </row>
    <row r="678" spans="2:13" s="2" customFormat="1" x14ac:dyDescent="0.25">
      <c r="B678" s="2">
        <f t="shared" si="30"/>
        <v>10.716666666666667</v>
      </c>
      <c r="C678" s="2">
        <f>C677+pas_calc</f>
        <v>643</v>
      </c>
      <c r="D678" s="2">
        <f t="shared" si="31"/>
        <v>58.905246880233555</v>
      </c>
      <c r="E678" s="2">
        <f t="shared" si="32"/>
        <v>50.094286160384101</v>
      </c>
      <c r="F678" s="2">
        <f>P_sol*E_orientation*T_vitre*S_tubes*abs_tubes</f>
        <v>495.72000000000008</v>
      </c>
      <c r="G678" s="2">
        <f>P_sol*E_orientation*T_vitre*(s_tot-S_tubes)*abs_fond</f>
        <v>184.67999999999995</v>
      </c>
      <c r="H678" s="2">
        <f>(F678*60*pas_calc)</f>
        <v>29743.200000000004</v>
      </c>
      <c r="I678" s="2">
        <f>G678*60*pas_calc</f>
        <v>11080.799999999997</v>
      </c>
      <c r="J678" s="2">
        <f>(E678-t_ext)*((U_vitre*s_tot)+(U_fond*s_tot))*60*pas_calc</f>
        <v>24474.840543347833</v>
      </c>
      <c r="K678" s="2">
        <f>(I678-J678-L678)/mcp_capteur</f>
        <v>2.1682339505457549E-2</v>
      </c>
      <c r="L678" s="2">
        <f>S_tubes*10*(E678-D678)*60*pas_calc</f>
        <v>-13480.769901369666</v>
      </c>
      <c r="M678" s="2">
        <f>(H678+L678)/(4180*V_tubes)</f>
        <v>3.8851616652720702E-2</v>
      </c>
    </row>
    <row r="679" spans="2:13" s="2" customFormat="1" x14ac:dyDescent="0.25">
      <c r="B679" s="2">
        <f t="shared" si="30"/>
        <v>10.733333333333333</v>
      </c>
      <c r="C679" s="2">
        <f>C678+pas_calc</f>
        <v>644</v>
      </c>
      <c r="D679" s="2">
        <f t="shared" si="31"/>
        <v>58.944098496886276</v>
      </c>
      <c r="E679" s="2">
        <f t="shared" si="32"/>
        <v>50.115968499889561</v>
      </c>
      <c r="F679" s="2">
        <f>P_sol*E_orientation*T_vitre*S_tubes*abs_tubes</f>
        <v>495.72000000000008</v>
      </c>
      <c r="G679" s="2">
        <f>P_sol*E_orientation*T_vitre*(s_tot-S_tubes)*abs_fond</f>
        <v>184.67999999999995</v>
      </c>
      <c r="H679" s="2">
        <f>(F679*60*pas_calc)</f>
        <v>29743.200000000004</v>
      </c>
      <c r="I679" s="2">
        <f>G679*60*pas_calc</f>
        <v>11080.799999999997</v>
      </c>
      <c r="J679" s="2">
        <f>(E679-t_ext)*((U_vitre*s_tot)+(U_fond*s_tot))*60*pas_calc</f>
        <v>24501.249632865485</v>
      </c>
      <c r="K679" s="2">
        <f>(I679-J679-L679)/mcp_capteur</f>
        <v>2.164731563487203E-2</v>
      </c>
      <c r="L679" s="2">
        <f>S_tubes*10*(E679-D679)*60*pas_calc</f>
        <v>-13507.038895404976</v>
      </c>
      <c r="M679" s="2">
        <f>(H679+L679)/(4180*V_tubes)</f>
        <v>3.8788858941854451E-2</v>
      </c>
    </row>
    <row r="680" spans="2:13" s="2" customFormat="1" x14ac:dyDescent="0.25">
      <c r="B680" s="2">
        <f t="shared" si="30"/>
        <v>10.75</v>
      </c>
      <c r="C680" s="2">
        <f>C679+pas_calc</f>
        <v>645</v>
      </c>
      <c r="D680" s="2">
        <f t="shared" si="31"/>
        <v>58.982887355828133</v>
      </c>
      <c r="E680" s="2">
        <f t="shared" si="32"/>
        <v>50.137615815524434</v>
      </c>
      <c r="F680" s="2">
        <f>P_sol*E_orientation*T_vitre*S_tubes*abs_tubes</f>
        <v>495.72000000000008</v>
      </c>
      <c r="G680" s="2">
        <f>P_sol*E_orientation*T_vitre*(s_tot-S_tubes)*abs_fond</f>
        <v>184.67999999999995</v>
      </c>
      <c r="H680" s="2">
        <f>(F680*60*pas_calc)</f>
        <v>29743.200000000004</v>
      </c>
      <c r="I680" s="2">
        <f>G680*60*pas_calc</f>
        <v>11080.799999999997</v>
      </c>
      <c r="J680" s="2">
        <f>(E680-t_ext)*((U_vitre*s_tot)+(U_fond*s_tot))*60*pas_calc</f>
        <v>24527.616063308764</v>
      </c>
      <c r="K680" s="2">
        <f>(I680-J680-L680)/mcp_capteur</f>
        <v>2.161234833897379E-2</v>
      </c>
      <c r="L680" s="2">
        <f>S_tubes*10*(E680-D680)*60*pas_calc</f>
        <v>-13533.265456664662</v>
      </c>
      <c r="M680" s="2">
        <f>(H680+L680)/(4180*V_tubes)</f>
        <v>3.872620260464036E-2</v>
      </c>
    </row>
    <row r="681" spans="2:13" s="2" customFormat="1" x14ac:dyDescent="0.25">
      <c r="B681" s="2">
        <f t="shared" si="30"/>
        <v>10.766666666666667</v>
      </c>
      <c r="C681" s="2">
        <f>C680+pas_calc</f>
        <v>646</v>
      </c>
      <c r="D681" s="2">
        <f t="shared" si="31"/>
        <v>59.021613558432776</v>
      </c>
      <c r="E681" s="2">
        <f t="shared" si="32"/>
        <v>50.159228163863411</v>
      </c>
      <c r="F681" s="2">
        <f>P_sol*E_orientation*T_vitre*S_tubes*abs_tubes</f>
        <v>495.72000000000008</v>
      </c>
      <c r="G681" s="2">
        <f>P_sol*E_orientation*T_vitre*(s_tot-S_tubes)*abs_fond</f>
        <v>184.67999999999995</v>
      </c>
      <c r="H681" s="2">
        <f>(F681*60*pas_calc)</f>
        <v>29743.200000000004</v>
      </c>
      <c r="I681" s="2">
        <f>G681*60*pas_calc</f>
        <v>11080.799999999997</v>
      </c>
      <c r="J681" s="2">
        <f>(E681-t_ext)*((U_vitre*s_tot)+(U_fond*s_tot))*60*pas_calc</f>
        <v>24553.939903585637</v>
      </c>
      <c r="K681" s="2">
        <f>(I681-J681-L681)/mcp_capteur</f>
        <v>2.1577437526372704E-2</v>
      </c>
      <c r="L681" s="2">
        <f>S_tubes*10*(E681-D681)*60*pas_calc</f>
        <v>-13559.44965369113</v>
      </c>
      <c r="M681" s="2">
        <f>(H681+L681)/(4180*V_tubes)</f>
        <v>3.8663647477327784E-2</v>
      </c>
    </row>
    <row r="682" spans="2:13" s="2" customFormat="1" x14ac:dyDescent="0.25">
      <c r="B682" s="2">
        <f t="shared" si="30"/>
        <v>10.783333333333333</v>
      </c>
      <c r="C682" s="2">
        <f>C681+pas_calc</f>
        <v>647</v>
      </c>
      <c r="D682" s="2">
        <f t="shared" si="31"/>
        <v>59.060277205910104</v>
      </c>
      <c r="E682" s="2">
        <f t="shared" si="32"/>
        <v>50.180805601389785</v>
      </c>
      <c r="F682" s="2">
        <f>P_sol*E_orientation*T_vitre*S_tubes*abs_tubes</f>
        <v>495.72000000000008</v>
      </c>
      <c r="G682" s="2">
        <f>P_sol*E_orientation*T_vitre*(s_tot-S_tubes)*abs_fond</f>
        <v>184.67999999999995</v>
      </c>
      <c r="H682" s="2">
        <f>(F682*60*pas_calc)</f>
        <v>29743.200000000004</v>
      </c>
      <c r="I682" s="2">
        <f>G682*60*pas_calc</f>
        <v>11080.799999999997</v>
      </c>
      <c r="J682" s="2">
        <f>(E682-t_ext)*((U_vitre*s_tot)+(U_fond*s_tot))*60*pas_calc</f>
        <v>24580.221222492757</v>
      </c>
      <c r="K682" s="2">
        <f>(I682-J682-L682)/mcp_capteur</f>
        <v>2.1542583105832819E-2</v>
      </c>
      <c r="L682" s="2">
        <f>S_tubes*10*(E682-D682)*60*pas_calc</f>
        <v>-13585.591554916091</v>
      </c>
      <c r="M682" s="2">
        <f>(H682+L682)/(4180*V_tubes)</f>
        <v>3.8601193396430547E-2</v>
      </c>
    </row>
    <row r="683" spans="2:13" s="2" customFormat="1" x14ac:dyDescent="0.25">
      <c r="B683" s="2">
        <f t="shared" si="30"/>
        <v>10.8</v>
      </c>
      <c r="C683" s="2">
        <f>C682+pas_calc</f>
        <v>648</v>
      </c>
      <c r="D683" s="2">
        <f t="shared" si="31"/>
        <v>59.098878399306535</v>
      </c>
      <c r="E683" s="2">
        <f t="shared" si="32"/>
        <v>50.202348184495619</v>
      </c>
      <c r="F683" s="2">
        <f>P_sol*E_orientation*T_vitre*S_tubes*abs_tubes</f>
        <v>495.72000000000008</v>
      </c>
      <c r="G683" s="2">
        <f>P_sol*E_orientation*T_vitre*(s_tot-S_tubes)*abs_fond</f>
        <v>184.67999999999995</v>
      </c>
      <c r="H683" s="2">
        <f>(F683*60*pas_calc)</f>
        <v>29743.200000000004</v>
      </c>
      <c r="I683" s="2">
        <f>G683*60*pas_calc</f>
        <v>11080.799999999997</v>
      </c>
      <c r="J683" s="2">
        <f>(E683-t_ext)*((U_vitre*s_tot)+(U_fond*s_tot))*60*pas_calc</f>
        <v>24606.460088715663</v>
      </c>
      <c r="K683" s="2">
        <f>(I683-J683-L683)/mcp_capteur</f>
        <v>2.1507784986259593E-2</v>
      </c>
      <c r="L683" s="2">
        <f>S_tubes*10*(E683-D683)*60*pas_calc</f>
        <v>-13611.691228660704</v>
      </c>
      <c r="M683" s="2">
        <f>(H683+L683)/(4180*V_tubes)</f>
        <v>3.8538840198726589E-2</v>
      </c>
    </row>
    <row r="684" spans="2:13" s="2" customFormat="1" x14ac:dyDescent="0.25">
      <c r="B684" s="2">
        <f t="shared" si="30"/>
        <v>10.816666666666666</v>
      </c>
      <c r="C684" s="2">
        <f>C683+pas_calc</f>
        <v>649</v>
      </c>
      <c r="D684" s="2">
        <f t="shared" si="31"/>
        <v>59.137417239505261</v>
      </c>
      <c r="E684" s="2">
        <f t="shared" si="32"/>
        <v>50.223855969481882</v>
      </c>
      <c r="F684" s="2">
        <f>P_sol*E_orientation*T_vitre*S_tubes*abs_tubes</f>
        <v>495.72000000000008</v>
      </c>
      <c r="G684" s="2">
        <f>P_sol*E_orientation*T_vitre*(s_tot-S_tubes)*abs_fond</f>
        <v>184.67999999999995</v>
      </c>
      <c r="H684" s="2">
        <f>(F684*60*pas_calc)</f>
        <v>29743.200000000004</v>
      </c>
      <c r="I684" s="2">
        <f>G684*60*pas_calc</f>
        <v>11080.799999999997</v>
      </c>
      <c r="J684" s="2">
        <f>(E684-t_ext)*((U_vitre*s_tot)+(U_fond*s_tot))*60*pas_calc</f>
        <v>24632.656570828931</v>
      </c>
      <c r="K684" s="2">
        <f>(I684-J684-L684)/mcp_capteur</f>
        <v>2.1473043076709927E-2</v>
      </c>
      <c r="L684" s="2">
        <f>S_tubes*10*(E684-D684)*60*pas_calc</f>
        <v>-13637.748743135773</v>
      </c>
      <c r="M684" s="2">
        <f>(H684+L684)/(4180*V_tubes)</f>
        <v>3.847658772125747E-2</v>
      </c>
    </row>
    <row r="685" spans="2:13" s="2" customFormat="1" x14ac:dyDescent="0.25">
      <c r="B685" s="2">
        <f t="shared" si="30"/>
        <v>10.833333333333334</v>
      </c>
      <c r="C685" s="2">
        <f>C684+pas_calc</f>
        <v>650</v>
      </c>
      <c r="D685" s="2">
        <f t="shared" si="31"/>
        <v>59.175893827226517</v>
      </c>
      <c r="E685" s="2">
        <f t="shared" si="32"/>
        <v>50.245329012558592</v>
      </c>
      <c r="F685" s="2">
        <f>P_sol*E_orientation*T_vitre*S_tubes*abs_tubes</f>
        <v>495.72000000000008</v>
      </c>
      <c r="G685" s="2">
        <f>P_sol*E_orientation*T_vitre*(s_tot-S_tubes)*abs_fond</f>
        <v>184.67999999999995</v>
      </c>
      <c r="H685" s="2">
        <f>(F685*60*pas_calc)</f>
        <v>29743.200000000004</v>
      </c>
      <c r="I685" s="2">
        <f>G685*60*pas_calc</f>
        <v>11080.799999999997</v>
      </c>
      <c r="J685" s="2">
        <f>(E685-t_ext)*((U_vitre*s_tot)+(U_fond*s_tot))*60*pas_calc</f>
        <v>24658.810737296368</v>
      </c>
      <c r="K685" s="2">
        <f>(I685-J685-L685)/mcp_capteur</f>
        <v>2.1438357286388963E-2</v>
      </c>
      <c r="L685" s="2">
        <f>S_tubes*10*(E685-D685)*60*pas_calc</f>
        <v>-13663.764166441926</v>
      </c>
      <c r="M685" s="2">
        <f>(H685+L685)/(4180*V_tubes)</f>
        <v>3.841443580132798E-2</v>
      </c>
    </row>
    <row r="686" spans="2:13" s="2" customFormat="1" x14ac:dyDescent="0.25">
      <c r="B686" s="2">
        <f t="shared" si="30"/>
        <v>10.85</v>
      </c>
      <c r="C686" s="2">
        <f>C685+pas_calc</f>
        <v>651</v>
      </c>
      <c r="D686" s="2">
        <f t="shared" si="31"/>
        <v>59.214308263027846</v>
      </c>
      <c r="E686" s="2">
        <f t="shared" si="32"/>
        <v>50.266767369844985</v>
      </c>
      <c r="F686" s="2">
        <f>P_sol*E_orientation*T_vitre*S_tubes*abs_tubes</f>
        <v>495.72000000000008</v>
      </c>
      <c r="G686" s="2">
        <f>P_sol*E_orientation*T_vitre*(s_tot-S_tubes)*abs_fond</f>
        <v>184.67999999999995</v>
      </c>
      <c r="H686" s="2">
        <f>(F686*60*pas_calc)</f>
        <v>29743.200000000004</v>
      </c>
      <c r="I686" s="2">
        <f>G686*60*pas_calc</f>
        <v>11080.799999999997</v>
      </c>
      <c r="J686" s="2">
        <f>(E686-t_ext)*((U_vitre*s_tot)+(U_fond*s_tot))*60*pas_calc</f>
        <v>24684.922656471193</v>
      </c>
      <c r="K686" s="2">
        <f>(I686-J686-L686)/mcp_capteur</f>
        <v>2.1403727524646001E-2</v>
      </c>
      <c r="L686" s="2">
        <f>S_tubes*10*(E686-D686)*60*pas_calc</f>
        <v>-13689.73756656978</v>
      </c>
      <c r="M686" s="2">
        <f>(H686+L686)/(4180*V_tubes)</f>
        <v>3.8352384276505745E-2</v>
      </c>
    </row>
    <row r="687" spans="2:13" s="2" customFormat="1" x14ac:dyDescent="0.25">
      <c r="B687" s="2">
        <f t="shared" si="30"/>
        <v>10.866666666666667</v>
      </c>
      <c r="C687" s="2">
        <f>C686+pas_calc</f>
        <v>652</v>
      </c>
      <c r="D687" s="2">
        <f t="shared" si="31"/>
        <v>59.252660647304353</v>
      </c>
      <c r="E687" s="2">
        <f t="shared" si="32"/>
        <v>50.288171097369627</v>
      </c>
      <c r="F687" s="2">
        <f>P_sol*E_orientation*T_vitre*S_tubes*abs_tubes</f>
        <v>495.72000000000008</v>
      </c>
      <c r="G687" s="2">
        <f>P_sol*E_orientation*T_vitre*(s_tot-S_tubes)*abs_fond</f>
        <v>184.67999999999995</v>
      </c>
      <c r="H687" s="2">
        <f>(F687*60*pas_calc)</f>
        <v>29743.200000000004</v>
      </c>
      <c r="I687" s="2">
        <f>G687*60*pas_calc</f>
        <v>11080.799999999997</v>
      </c>
      <c r="J687" s="2">
        <f>(E687-t_ext)*((U_vitre*s_tot)+(U_fond*s_tot))*60*pas_calc</f>
        <v>24710.992396596204</v>
      </c>
      <c r="K687" s="2">
        <f>(I687-J687-L687)/mcp_capteur</f>
        <v>2.1369153700981313E-2</v>
      </c>
      <c r="L687" s="2">
        <f>S_tubes*10*(E687-D687)*60*pas_calc</f>
        <v>-13715.669011400132</v>
      </c>
      <c r="M687" s="2">
        <f>(H687+L687)/(4180*V_tubes)</f>
        <v>3.8290432984620718E-2</v>
      </c>
    </row>
    <row r="688" spans="2:13" s="2" customFormat="1" x14ac:dyDescent="0.25">
      <c r="B688" s="2">
        <f t="shared" si="30"/>
        <v>10.883333333333333</v>
      </c>
      <c r="C688" s="2">
        <f>C687+pas_calc</f>
        <v>653</v>
      </c>
      <c r="D688" s="2">
        <f t="shared" si="31"/>
        <v>59.290951080288977</v>
      </c>
      <c r="E688" s="2">
        <f t="shared" si="32"/>
        <v>50.309540251070608</v>
      </c>
      <c r="F688" s="2">
        <f>P_sol*E_orientation*T_vitre*S_tubes*abs_tubes</f>
        <v>495.72000000000008</v>
      </c>
      <c r="G688" s="2">
        <f>P_sol*E_orientation*T_vitre*(s_tot-S_tubes)*abs_fond</f>
        <v>184.67999999999995</v>
      </c>
      <c r="H688" s="2">
        <f>(F688*60*pas_calc)</f>
        <v>29743.200000000004</v>
      </c>
      <c r="I688" s="2">
        <f>G688*60*pas_calc</f>
        <v>11080.799999999997</v>
      </c>
      <c r="J688" s="2">
        <f>(E688-t_ext)*((U_vitre*s_tot)+(U_fond*s_tot))*60*pas_calc</f>
        <v>24737.020025804002</v>
      </c>
      <c r="K688" s="2">
        <f>(I688-J688-L688)/mcp_capteur</f>
        <v>2.1334635725025235E-2</v>
      </c>
      <c r="L688" s="2">
        <f>S_tubes*10*(E688-D688)*60*pas_calc</f>
        <v>-13741.558568704106</v>
      </c>
      <c r="M688" s="2">
        <f>(H688+L688)/(4180*V_tubes)</f>
        <v>3.822858176376491E-2</v>
      </c>
    </row>
    <row r="689" spans="2:13" s="2" customFormat="1" x14ac:dyDescent="0.25">
      <c r="B689" s="2">
        <f t="shared" si="30"/>
        <v>10.9</v>
      </c>
      <c r="C689" s="2">
        <f>C688+pas_calc</f>
        <v>654</v>
      </c>
      <c r="D689" s="2">
        <f t="shared" si="31"/>
        <v>59.329179662052745</v>
      </c>
      <c r="E689" s="2">
        <f t="shared" si="32"/>
        <v>50.330874886795634</v>
      </c>
      <c r="F689" s="2">
        <f>P_sol*E_orientation*T_vitre*S_tubes*abs_tubes</f>
        <v>495.72000000000008</v>
      </c>
      <c r="G689" s="2">
        <f>P_sol*E_orientation*T_vitre*(s_tot-S_tubes)*abs_fond</f>
        <v>184.67999999999995</v>
      </c>
      <c r="H689" s="2">
        <f>(F689*60*pas_calc)</f>
        <v>29743.200000000004</v>
      </c>
      <c r="I689" s="2">
        <f>G689*60*pas_calc</f>
        <v>11080.799999999997</v>
      </c>
      <c r="J689" s="2">
        <f>(E689-t_ext)*((U_vitre*s_tot)+(U_fond*s_tot))*60*pas_calc</f>
        <v>24763.005612117082</v>
      </c>
      <c r="K689" s="2">
        <f>(I689-J689-L689)/mcp_capteur</f>
        <v>2.1300173506574083E-2</v>
      </c>
      <c r="L689" s="2">
        <f>S_tubes*10*(E689-D689)*60*pas_calc</f>
        <v>-13767.406306143381</v>
      </c>
      <c r="M689" s="2">
        <f>(H689+L689)/(4180*V_tubes)</f>
        <v>3.8166830452291751E-2</v>
      </c>
    </row>
    <row r="690" spans="2:13" s="2" customFormat="1" x14ac:dyDescent="0.25">
      <c r="B690" s="2">
        <f t="shared" si="30"/>
        <v>10.916666666666666</v>
      </c>
      <c r="C690" s="2">
        <f>C689+pas_calc</f>
        <v>655</v>
      </c>
      <c r="D690" s="2">
        <f t="shared" si="31"/>
        <v>59.367346492505035</v>
      </c>
      <c r="E690" s="2">
        <f t="shared" si="32"/>
        <v>50.352175060302208</v>
      </c>
      <c r="F690" s="2">
        <f>P_sol*E_orientation*T_vitre*S_tubes*abs_tubes</f>
        <v>495.72000000000008</v>
      </c>
      <c r="G690" s="2">
        <f>P_sol*E_orientation*T_vitre*(s_tot-S_tubes)*abs_fond</f>
        <v>184.67999999999995</v>
      </c>
      <c r="H690" s="2">
        <f>(F690*60*pas_calc)</f>
        <v>29743.200000000004</v>
      </c>
      <c r="I690" s="2">
        <f>G690*60*pas_calc</f>
        <v>11080.799999999997</v>
      </c>
      <c r="J690" s="2">
        <f>(E690-t_ext)*((U_vitre*s_tot)+(U_fond*s_tot))*60*pas_calc</f>
        <v>24788.949223448093</v>
      </c>
      <c r="K690" s="2">
        <f>(I690-J690-L690)/mcp_capteur</f>
        <v>2.1265766955557864E-2</v>
      </c>
      <c r="L690" s="2">
        <f>S_tubes*10*(E690-D690)*60*pas_calc</f>
        <v>-13793.212291270327</v>
      </c>
      <c r="M690" s="2">
        <f>(H690+L690)/(4180*V_tubes)</f>
        <v>3.8105178888815865E-2</v>
      </c>
    </row>
    <row r="691" spans="2:13" s="2" customFormat="1" x14ac:dyDescent="0.25">
      <c r="B691" s="2">
        <f t="shared" si="30"/>
        <v>10.933333333333334</v>
      </c>
      <c r="C691" s="2">
        <f>C690+pas_calc</f>
        <v>656</v>
      </c>
      <c r="D691" s="2">
        <f t="shared" si="31"/>
        <v>59.405451671393848</v>
      </c>
      <c r="E691" s="2">
        <f t="shared" si="32"/>
        <v>50.373440827257767</v>
      </c>
      <c r="F691" s="2">
        <f>P_sol*E_orientation*T_vitre*S_tubes*abs_tubes</f>
        <v>495.72000000000008</v>
      </c>
      <c r="G691" s="2">
        <f>P_sol*E_orientation*T_vitre*(s_tot-S_tubes)*abs_fond</f>
        <v>184.67999999999995</v>
      </c>
      <c r="H691" s="2">
        <f>(F691*60*pas_calc)</f>
        <v>29743.200000000004</v>
      </c>
      <c r="I691" s="2">
        <f>G691*60*pas_calc</f>
        <v>11080.799999999997</v>
      </c>
      <c r="J691" s="2">
        <f>(E691-t_ext)*((U_vitre*s_tot)+(U_fond*s_tot))*60*pas_calc</f>
        <v>24814.85092759996</v>
      </c>
      <c r="K691" s="2">
        <f>(I691-J691-L691)/mcp_capteur</f>
        <v>2.1231415982060752E-2</v>
      </c>
      <c r="L691" s="2">
        <f>S_tubes*10*(E691-D691)*60*pas_calc</f>
        <v>-13818.976591528206</v>
      </c>
      <c r="M691" s="2">
        <f>(H691+L691)/(4180*V_tubes)</f>
        <v>3.8043626912212504E-2</v>
      </c>
    </row>
    <row r="692" spans="2:13" s="2" customFormat="1" x14ac:dyDescent="0.25">
      <c r="B692" s="2">
        <f t="shared" si="30"/>
        <v>10.95</v>
      </c>
      <c r="C692" s="2">
        <f>C691+pas_calc</f>
        <v>657</v>
      </c>
      <c r="D692" s="2">
        <f t="shared" si="31"/>
        <v>59.443495298306061</v>
      </c>
      <c r="E692" s="2">
        <f t="shared" si="32"/>
        <v>50.394672243239825</v>
      </c>
      <c r="F692" s="2">
        <f>P_sol*E_orientation*T_vitre*S_tubes*abs_tubes</f>
        <v>495.72000000000008</v>
      </c>
      <c r="G692" s="2">
        <f>P_sol*E_orientation*T_vitre*(s_tot-S_tubes)*abs_fond</f>
        <v>184.67999999999995</v>
      </c>
      <c r="H692" s="2">
        <f>(F692*60*pas_calc)</f>
        <v>29743.200000000004</v>
      </c>
      <c r="I692" s="2">
        <f>G692*60*pas_calc</f>
        <v>11080.799999999997</v>
      </c>
      <c r="J692" s="2">
        <f>(E692-t_ext)*((U_vitre*s_tot)+(U_fond*s_tot))*60*pas_calc</f>
        <v>24840.710792266109</v>
      </c>
      <c r="K692" s="2">
        <f>(I692-J692-L692)/mcp_capteur</f>
        <v>2.119712049630789E-2</v>
      </c>
      <c r="L692" s="2">
        <f>S_tubes*10*(E692-D692)*60*pas_calc</f>
        <v>-13844.699274251343</v>
      </c>
      <c r="M692" s="2">
        <f>(H692+L692)/(4180*V_tubes)</f>
        <v>3.7982174361617188E-2</v>
      </c>
    </row>
    <row r="693" spans="2:13" s="2" customFormat="1" x14ac:dyDescent="0.25">
      <c r="B693" s="2">
        <f t="shared" si="30"/>
        <v>10.966666666666667</v>
      </c>
      <c r="C693" s="2">
        <f>C692+pas_calc</f>
        <v>658</v>
      </c>
      <c r="D693" s="2">
        <f t="shared" si="31"/>
        <v>59.481477472667677</v>
      </c>
      <c r="E693" s="2">
        <f t="shared" si="32"/>
        <v>50.415869363736135</v>
      </c>
      <c r="F693" s="2">
        <f>P_sol*E_orientation*T_vitre*S_tubes*abs_tubes</f>
        <v>495.72000000000008</v>
      </c>
      <c r="G693" s="2">
        <f>P_sol*E_orientation*T_vitre*(s_tot-S_tubes)*abs_fond</f>
        <v>184.67999999999995</v>
      </c>
      <c r="H693" s="2">
        <f>(F693*60*pas_calc)</f>
        <v>29743.200000000004</v>
      </c>
      <c r="I693" s="2">
        <f>G693*60*pas_calc</f>
        <v>11080.799999999997</v>
      </c>
      <c r="J693" s="2">
        <f>(E693-t_ext)*((U_vitre*s_tot)+(U_fond*s_tot))*60*pas_calc</f>
        <v>24866.528885030613</v>
      </c>
      <c r="K693" s="2">
        <f>(I693-J693-L693)/mcp_capteur</f>
        <v>2.1162880408661294E-2</v>
      </c>
      <c r="L693" s="2">
        <f>S_tubes*10*(E693-D693)*60*pas_calc</f>
        <v>-13870.380406665261</v>
      </c>
      <c r="M693" s="2">
        <f>(H693+L693)/(4180*V_tubes)</f>
        <v>3.7920821076425366E-2</v>
      </c>
    </row>
    <row r="694" spans="2:13" s="2" customFormat="1" x14ac:dyDescent="0.25">
      <c r="B694" s="2">
        <f t="shared" si="30"/>
        <v>10.983333333333333</v>
      </c>
      <c r="C694" s="2">
        <f>C693+pas_calc</f>
        <v>659</v>
      </c>
      <c r="D694" s="2">
        <f t="shared" si="31"/>
        <v>59.519398293744104</v>
      </c>
      <c r="E694" s="2">
        <f t="shared" si="32"/>
        <v>50.437032244144795</v>
      </c>
      <c r="F694" s="2">
        <f>P_sol*E_orientation*T_vitre*S_tubes*abs_tubes</f>
        <v>495.72000000000008</v>
      </c>
      <c r="G694" s="2">
        <f>P_sol*E_orientation*T_vitre*(s_tot-S_tubes)*abs_fond</f>
        <v>184.67999999999995</v>
      </c>
      <c r="H694" s="2">
        <f>(F694*60*pas_calc)</f>
        <v>29743.200000000004</v>
      </c>
      <c r="I694" s="2">
        <f>G694*60*pas_calc</f>
        <v>11080.799999999997</v>
      </c>
      <c r="J694" s="2">
        <f>(E694-t_ext)*((U_vitre*s_tot)+(U_fond*s_tot))*60*pas_calc</f>
        <v>24892.305273368362</v>
      </c>
      <c r="K694" s="2">
        <f>(I694-J694-L694)/mcp_capteur</f>
        <v>2.1128695629644881E-2</v>
      </c>
      <c r="L694" s="2">
        <f>S_tubes*10*(E694-D694)*60*pas_calc</f>
        <v>-13896.020055886944</v>
      </c>
      <c r="M694" s="2">
        <f>(H694+L694)/(4180*V_tubes)</f>
        <v>3.7859566896291802E-2</v>
      </c>
    </row>
    <row r="695" spans="2:13" s="2" customFormat="1" x14ac:dyDescent="0.25">
      <c r="B695" s="2">
        <f t="shared" si="30"/>
        <v>11</v>
      </c>
      <c r="C695" s="2">
        <f>C694+pas_calc</f>
        <v>660</v>
      </c>
      <c r="D695" s="2">
        <f t="shared" si="31"/>
        <v>59.557257860640398</v>
      </c>
      <c r="E695" s="2">
        <f t="shared" si="32"/>
        <v>50.458160939774437</v>
      </c>
      <c r="F695" s="2">
        <f>P_sol*E_orientation*T_vitre*S_tubes*abs_tubes</f>
        <v>495.72000000000008</v>
      </c>
      <c r="G695" s="2">
        <f>P_sol*E_orientation*T_vitre*(s_tot-S_tubes)*abs_fond</f>
        <v>184.67999999999995</v>
      </c>
      <c r="H695" s="2">
        <f>(F695*60*pas_calc)</f>
        <v>29743.200000000004</v>
      </c>
      <c r="I695" s="2">
        <f>G695*60*pas_calc</f>
        <v>11080.799999999997</v>
      </c>
      <c r="J695" s="2">
        <f>(E695-t_ext)*((U_vitre*s_tot)+(U_fond*s_tot))*60*pas_calc</f>
        <v>24918.040024645266</v>
      </c>
      <c r="K695" s="2">
        <f>(I695-J695-L695)/mcp_capteur</f>
        <v>2.109456606991307E-2</v>
      </c>
      <c r="L695" s="2">
        <f>S_tubes*10*(E695-D695)*60*pas_calc</f>
        <v>-13921.618288924921</v>
      </c>
      <c r="M695" s="2">
        <f>(H695+L695)/(4180*V_tubes)</f>
        <v>3.7798411661130342E-2</v>
      </c>
    </row>
    <row r="696" spans="2:13" s="2" customFormat="1" x14ac:dyDescent="0.25">
      <c r="B696" s="2">
        <f t="shared" si="30"/>
        <v>11.016666666666667</v>
      </c>
      <c r="C696" s="2">
        <f>C695+pas_calc</f>
        <v>661</v>
      </c>
      <c r="D696" s="2">
        <f t="shared" si="31"/>
        <v>59.595056272301527</v>
      </c>
      <c r="E696" s="2">
        <f t="shared" si="32"/>
        <v>50.47925550584435</v>
      </c>
      <c r="F696" s="2">
        <f>P_sol*E_orientation*T_vitre*S_tubes*abs_tubes</f>
        <v>495.72000000000008</v>
      </c>
      <c r="G696" s="2">
        <f>P_sol*E_orientation*T_vitre*(s_tot-S_tubes)*abs_fond</f>
        <v>184.67999999999995</v>
      </c>
      <c r="H696" s="2">
        <f>(F696*60*pas_calc)</f>
        <v>29743.200000000004</v>
      </c>
      <c r="I696" s="2">
        <f>G696*60*pas_calc</f>
        <v>11080.799999999997</v>
      </c>
      <c r="J696" s="2">
        <f>(E696-t_ext)*((U_vitre*s_tot)+(U_fond*s_tot))*60*pas_calc</f>
        <v>24943.733206118421</v>
      </c>
      <c r="K696" s="2">
        <f>(I696-J696-L696)/mcp_capteur</f>
        <v>2.1060491640264901E-2</v>
      </c>
      <c r="L696" s="2">
        <f>S_tubes*10*(E696-D696)*60*pas_calc</f>
        <v>-13947.175172679483</v>
      </c>
      <c r="M696" s="2">
        <f>(H696+L696)/(4180*V_tubes)</f>
        <v>3.7737355211113439E-2</v>
      </c>
    </row>
    <row r="697" spans="2:13" s="2" customFormat="1" x14ac:dyDescent="0.25">
      <c r="B697" s="2">
        <f t="shared" si="30"/>
        <v>11.033333333333333</v>
      </c>
      <c r="C697" s="2">
        <f>C696+pas_calc</f>
        <v>662</v>
      </c>
      <c r="D697" s="2">
        <f t="shared" si="31"/>
        <v>59.63279362751264</v>
      </c>
      <c r="E697" s="2">
        <f t="shared" si="32"/>
        <v>50.500315997484613</v>
      </c>
      <c r="F697" s="2">
        <f>P_sol*E_orientation*T_vitre*S_tubes*abs_tubes</f>
        <v>495.72000000000008</v>
      </c>
      <c r="G697" s="2">
        <f>P_sol*E_orientation*T_vitre*(s_tot-S_tubes)*abs_fond</f>
        <v>184.67999999999995</v>
      </c>
      <c r="H697" s="2">
        <f>(F697*60*pas_calc)</f>
        <v>29743.200000000004</v>
      </c>
      <c r="I697" s="2">
        <f>G697*60*pas_calc</f>
        <v>11080.799999999997</v>
      </c>
      <c r="J697" s="2">
        <f>(E697-t_ext)*((U_vitre*s_tot)+(U_fond*s_tot))*60*pas_calc</f>
        <v>24969.384884936258</v>
      </c>
      <c r="K697" s="2">
        <f>(I697-J697-L697)/mcp_capteur</f>
        <v>2.1026472251655833E-2</v>
      </c>
      <c r="L697" s="2">
        <f>S_tubes*10*(E697-D697)*60*pas_calc</f>
        <v>-13972.690773942884</v>
      </c>
      <c r="M697" s="2">
        <f>(H697+L697)/(4180*V_tubes)</f>
        <v>3.767639738667164E-2</v>
      </c>
    </row>
    <row r="698" spans="2:13" s="2" customFormat="1" x14ac:dyDescent="0.25">
      <c r="B698" s="2">
        <f t="shared" si="30"/>
        <v>11.05</v>
      </c>
      <c r="C698" s="2">
        <f>C697+pas_calc</f>
        <v>663</v>
      </c>
      <c r="D698" s="2">
        <f t="shared" si="31"/>
        <v>59.670470024899309</v>
      </c>
      <c r="E698" s="2">
        <f t="shared" si="32"/>
        <v>50.521342469736268</v>
      </c>
      <c r="F698" s="2">
        <f>P_sol*E_orientation*T_vitre*S_tubes*abs_tubes</f>
        <v>495.72000000000008</v>
      </c>
      <c r="G698" s="2">
        <f>P_sol*E_orientation*T_vitre*(s_tot-S_tubes)*abs_fond</f>
        <v>184.67999999999995</v>
      </c>
      <c r="H698" s="2">
        <f>(F698*60*pas_calc)</f>
        <v>29743.200000000004</v>
      </c>
      <c r="I698" s="2">
        <f>G698*60*pas_calc</f>
        <v>11080.799999999997</v>
      </c>
      <c r="J698" s="2">
        <f>(E698-t_ext)*((U_vitre*s_tot)+(U_fond*s_tot))*60*pas_calc</f>
        <v>24994.995128138777</v>
      </c>
      <c r="K698" s="2">
        <f>(I698-J698-L698)/mcp_capteur</f>
        <v>2.099250781516912E-2</v>
      </c>
      <c r="L698" s="2">
        <f>S_tubes*10*(E698-D698)*60*pas_calc</f>
        <v>-13998.165159399456</v>
      </c>
      <c r="M698" s="2">
        <f>(H698+L698)/(4180*V_tubes)</f>
        <v>3.7615538028493323E-2</v>
      </c>
    </row>
    <row r="699" spans="2:13" s="2" customFormat="1" x14ac:dyDescent="0.25">
      <c r="B699" s="2">
        <f t="shared" si="30"/>
        <v>11.066666666666666</v>
      </c>
      <c r="C699" s="2">
        <f>C698+pas_calc</f>
        <v>664</v>
      </c>
      <c r="D699" s="2">
        <f t="shared" si="31"/>
        <v>59.708085562927799</v>
      </c>
      <c r="E699" s="2">
        <f t="shared" si="32"/>
        <v>50.542334977551434</v>
      </c>
      <c r="F699" s="2">
        <f>P_sol*E_orientation*T_vitre*S_tubes*abs_tubes</f>
        <v>495.72000000000008</v>
      </c>
      <c r="G699" s="2">
        <f>P_sol*E_orientation*T_vitre*(s_tot-S_tubes)*abs_fond</f>
        <v>184.67999999999995</v>
      </c>
      <c r="H699" s="2">
        <f>(F699*60*pas_calc)</f>
        <v>29743.200000000004</v>
      </c>
      <c r="I699" s="2">
        <f>G699*60*pas_calc</f>
        <v>11080.799999999997</v>
      </c>
      <c r="J699" s="2">
        <f>(E699-t_ext)*((U_vitre*s_tot)+(U_fond*s_tot))*60*pas_calc</f>
        <v>25020.564002657648</v>
      </c>
      <c r="K699" s="2">
        <f>(I699-J699-L699)/mcp_capteur</f>
        <v>2.0958598242047627E-2</v>
      </c>
      <c r="L699" s="2">
        <f>S_tubes*10*(E699-D699)*60*pas_calc</f>
        <v>-14023.598395625841</v>
      </c>
      <c r="M699" s="2">
        <f>(H699+L699)/(4180*V_tubes)</f>
        <v>3.7554776977524143E-2</v>
      </c>
    </row>
    <row r="700" spans="2:13" s="2" customFormat="1" x14ac:dyDescent="0.25">
      <c r="B700" s="2">
        <f t="shared" si="30"/>
        <v>11.083333333333334</v>
      </c>
      <c r="C700" s="2">
        <f>C699+pas_calc</f>
        <v>665</v>
      </c>
      <c r="D700" s="2">
        <f t="shared" si="31"/>
        <v>59.745640339905322</v>
      </c>
      <c r="E700" s="2">
        <f t="shared" si="32"/>
        <v>50.56329357579348</v>
      </c>
      <c r="F700" s="2">
        <f>P_sol*E_orientation*T_vitre*S_tubes*abs_tubes</f>
        <v>495.72000000000008</v>
      </c>
      <c r="G700" s="2">
        <f>P_sol*E_orientation*T_vitre*(s_tot-S_tubes)*abs_fond</f>
        <v>184.67999999999995</v>
      </c>
      <c r="H700" s="2">
        <f>(F700*60*pas_calc)</f>
        <v>29743.200000000004</v>
      </c>
      <c r="I700" s="2">
        <f>G700*60*pas_calc</f>
        <v>11080.799999999997</v>
      </c>
      <c r="J700" s="2">
        <f>(E700-t_ext)*((U_vitre*s_tot)+(U_fond*s_tot))*60*pas_calc</f>
        <v>25046.091575316459</v>
      </c>
      <c r="K700" s="2">
        <f>(I700-J700-L700)/mcp_capteur</f>
        <v>2.0924743443664285E-2</v>
      </c>
      <c r="L700" s="2">
        <f>S_tubes*10*(E700-D700)*60*pas_calc</f>
        <v>-14048.990549091119</v>
      </c>
      <c r="M700" s="2">
        <f>(H700+L700)/(4180*V_tubes)</f>
        <v>3.7494114074966729E-2</v>
      </c>
    </row>
    <row r="701" spans="2:13" s="2" customFormat="1" x14ac:dyDescent="0.25">
      <c r="B701" s="2">
        <f t="shared" si="30"/>
        <v>11.1</v>
      </c>
      <c r="C701" s="2">
        <f>C700+pas_calc</f>
        <v>666</v>
      </c>
      <c r="D701" s="2">
        <f t="shared" si="31"/>
        <v>59.783134453980288</v>
      </c>
      <c r="E701" s="2">
        <f t="shared" si="32"/>
        <v>50.584218319237145</v>
      </c>
      <c r="F701" s="2">
        <f>P_sol*E_orientation*T_vitre*S_tubes*abs_tubes</f>
        <v>495.72000000000008</v>
      </c>
      <c r="G701" s="2">
        <f>P_sol*E_orientation*T_vitre*(s_tot-S_tubes)*abs_fond</f>
        <v>184.67999999999995</v>
      </c>
      <c r="H701" s="2">
        <f>(F701*60*pas_calc)</f>
        <v>29743.200000000004</v>
      </c>
      <c r="I701" s="2">
        <f>G701*60*pas_calc</f>
        <v>11080.799999999997</v>
      </c>
      <c r="J701" s="2">
        <f>(E701-t_ext)*((U_vitre*s_tot)+(U_fond*s_tot))*60*pas_calc</f>
        <v>25071.577912830846</v>
      </c>
      <c r="K701" s="2">
        <f>(I701-J701-L701)/mcp_capteur</f>
        <v>2.089094333154071E-2</v>
      </c>
      <c r="L701" s="2">
        <f>S_tubes*10*(E701-D701)*60*pas_calc</f>
        <v>-14074.341686157011</v>
      </c>
      <c r="M701" s="2">
        <f>(H701+L701)/(4180*V_tubes)</f>
        <v>3.7433549162280179E-2</v>
      </c>
    </row>
    <row r="702" spans="2:13" s="2" customFormat="1" x14ac:dyDescent="0.25">
      <c r="B702" s="2">
        <f t="shared" si="30"/>
        <v>11.116666666666667</v>
      </c>
      <c r="C702" s="2">
        <f>C701+pas_calc</f>
        <v>667</v>
      </c>
      <c r="D702" s="2">
        <f t="shared" si="31"/>
        <v>59.820568003142569</v>
      </c>
      <c r="E702" s="2">
        <f t="shared" si="32"/>
        <v>50.605109262568689</v>
      </c>
      <c r="F702" s="2">
        <f>P_sol*E_orientation*T_vitre*S_tubes*abs_tubes</f>
        <v>495.72000000000008</v>
      </c>
      <c r="G702" s="2">
        <f>P_sol*E_orientation*T_vitre*(s_tot-S_tubes)*abs_fond</f>
        <v>184.67999999999995</v>
      </c>
      <c r="H702" s="2">
        <f>(F702*60*pas_calc)</f>
        <v>29743.200000000004</v>
      </c>
      <c r="I702" s="2">
        <f>G702*60*pas_calc</f>
        <v>11080.799999999997</v>
      </c>
      <c r="J702" s="2">
        <f>(E702-t_ext)*((U_vitre*s_tot)+(U_fond*s_tot))*60*pas_calc</f>
        <v>25097.023081808664</v>
      </c>
      <c r="K702" s="2">
        <f>(I702-J702-L702)/mcp_capteur</f>
        <v>2.0857197817342694E-2</v>
      </c>
      <c r="L702" s="2">
        <f>S_tubes*10*(E702-D702)*60*pas_calc</f>
        <v>-14099.651873078037</v>
      </c>
      <c r="M702" s="2">
        <f>(H702+L702)/(4180*V_tubes)</f>
        <v>3.7373082081179725E-2</v>
      </c>
    </row>
    <row r="703" spans="2:13" s="2" customFormat="1" x14ac:dyDescent="0.25">
      <c r="B703" s="2">
        <f t="shared" si="30"/>
        <v>11.133333333333333</v>
      </c>
      <c r="C703" s="2">
        <f>C702+pas_calc</f>
        <v>668</v>
      </c>
      <c r="D703" s="2">
        <f t="shared" si="31"/>
        <v>59.85794108522375</v>
      </c>
      <c r="E703" s="2">
        <f t="shared" si="32"/>
        <v>50.625966460386032</v>
      </c>
      <c r="F703" s="2">
        <f>P_sol*E_orientation*T_vitre*S_tubes*abs_tubes</f>
        <v>495.72000000000008</v>
      </c>
      <c r="G703" s="2">
        <f>P_sol*E_orientation*T_vitre*(s_tot-S_tubes)*abs_fond</f>
        <v>184.67999999999995</v>
      </c>
      <c r="H703" s="2">
        <f>(F703*60*pas_calc)</f>
        <v>29743.200000000004</v>
      </c>
      <c r="I703" s="2">
        <f>G703*60*pas_calc</f>
        <v>11080.799999999997</v>
      </c>
      <c r="J703" s="2">
        <f>(E703-t_ext)*((U_vitre*s_tot)+(U_fond*s_tot))*60*pas_calc</f>
        <v>25122.427148750186</v>
      </c>
      <c r="K703" s="2">
        <f>(I703-J703-L703)/mcp_capteur</f>
        <v>2.0823506812880622E-2</v>
      </c>
      <c r="L703" s="2">
        <f>S_tubes*10*(E703-D703)*60*pas_calc</f>
        <v>-14124.921176001712</v>
      </c>
      <c r="M703" s="2">
        <f>(H703+L703)/(4180*V_tubes)</f>
        <v>3.7312712673636214E-2</v>
      </c>
    </row>
    <row r="704" spans="2:13" s="2" customFormat="1" x14ac:dyDescent="0.25">
      <c r="B704" s="2">
        <f t="shared" si="30"/>
        <v>11.15</v>
      </c>
      <c r="C704" s="2">
        <f>C703+pas_calc</f>
        <v>669</v>
      </c>
      <c r="D704" s="2">
        <f t="shared" si="31"/>
        <v>59.895253797897389</v>
      </c>
      <c r="E704" s="2">
        <f t="shared" si="32"/>
        <v>50.646789967198913</v>
      </c>
      <c r="F704" s="2">
        <f>P_sol*E_orientation*T_vitre*S_tubes*abs_tubes</f>
        <v>495.72000000000008</v>
      </c>
      <c r="G704" s="2">
        <f>P_sol*E_orientation*T_vitre*(s_tot-S_tubes)*abs_fond</f>
        <v>184.67999999999995</v>
      </c>
      <c r="H704" s="2">
        <f>(F704*60*pas_calc)</f>
        <v>29743.200000000004</v>
      </c>
      <c r="I704" s="2">
        <f>G704*60*pas_calc</f>
        <v>11080.799999999997</v>
      </c>
      <c r="J704" s="2">
        <f>(E704-t_ext)*((U_vitre*s_tot)+(U_fond*s_tot))*60*pas_calc</f>
        <v>25147.79018004828</v>
      </c>
      <c r="K704" s="2">
        <f>(I704-J704-L704)/mcp_capteur</f>
        <v>2.0789870230097221E-2</v>
      </c>
      <c r="L704" s="2">
        <f>S_tubes*10*(E704-D704)*60*pas_calc</f>
        <v>-14150.149660968671</v>
      </c>
      <c r="M704" s="2">
        <f>(H704+L704)/(4180*V_tubes)</f>
        <v>3.725244078187584E-2</v>
      </c>
    </row>
    <row r="705" spans="2:13" s="2" customFormat="1" x14ac:dyDescent="0.25">
      <c r="B705" s="2">
        <f t="shared" si="30"/>
        <v>11.166666666666666</v>
      </c>
      <c r="C705" s="2">
        <f>C704+pas_calc</f>
        <v>670</v>
      </c>
      <c r="D705" s="2">
        <f t="shared" si="31"/>
        <v>59.932506238679267</v>
      </c>
      <c r="E705" s="2">
        <f t="shared" si="32"/>
        <v>50.66757983742901</v>
      </c>
      <c r="F705" s="2">
        <f>P_sol*E_orientation*T_vitre*S_tubes*abs_tubes</f>
        <v>495.72000000000008</v>
      </c>
      <c r="G705" s="2">
        <f>P_sol*E_orientation*T_vitre*(s_tot-S_tubes)*abs_fond</f>
        <v>184.67999999999995</v>
      </c>
      <c r="H705" s="2">
        <f>(F705*60*pas_calc)</f>
        <v>29743.200000000004</v>
      </c>
      <c r="I705" s="2">
        <f>G705*60*pas_calc</f>
        <v>11080.799999999997</v>
      </c>
      <c r="J705" s="2">
        <f>(E705-t_ext)*((U_vitre*s_tot)+(U_fond*s_tot))*60*pas_calc</f>
        <v>25173.112241988532</v>
      </c>
      <c r="K705" s="2">
        <f>(I705-J705-L705)/mcp_capteur</f>
        <v>2.075628798109028E-2</v>
      </c>
      <c r="L705" s="2">
        <f>S_tubes*10*(E705-D705)*60*pas_calc</f>
        <v>-14175.337393912896</v>
      </c>
      <c r="M705" s="2">
        <f>(H705+L705)/(4180*V_tubes)</f>
        <v>3.719226624837961E-2</v>
      </c>
    </row>
    <row r="706" spans="2:13" s="2" customFormat="1" x14ac:dyDescent="0.25">
      <c r="B706" s="2">
        <f t="shared" si="30"/>
        <v>11.183333333333334</v>
      </c>
      <c r="C706" s="2">
        <f>C705+pas_calc</f>
        <v>671</v>
      </c>
      <c r="D706" s="2">
        <f t="shared" si="31"/>
        <v>59.969698504927649</v>
      </c>
      <c r="E706" s="2">
        <f t="shared" si="32"/>
        <v>50.688336125410103</v>
      </c>
      <c r="F706" s="2">
        <f>P_sol*E_orientation*T_vitre*S_tubes*abs_tubes</f>
        <v>495.72000000000008</v>
      </c>
      <c r="G706" s="2">
        <f>P_sol*E_orientation*T_vitre*(s_tot-S_tubes)*abs_fond</f>
        <v>184.67999999999995</v>
      </c>
      <c r="H706" s="2">
        <f>(F706*60*pas_calc)</f>
        <v>29743.200000000004</v>
      </c>
      <c r="I706" s="2">
        <f>G706*60*pas_calc</f>
        <v>11080.799999999997</v>
      </c>
      <c r="J706" s="2">
        <f>(E706-t_ext)*((U_vitre*s_tot)+(U_fond*s_tot))*60*pas_calc</f>
        <v>25198.393400749505</v>
      </c>
      <c r="K706" s="2">
        <f>(I706-J706-L706)/mcp_capteur</f>
        <v>2.0722759978084922E-2</v>
      </c>
      <c r="L706" s="2">
        <f>S_tubes*10*(E706-D706)*60*pas_calc</f>
        <v>-14200.484440661847</v>
      </c>
      <c r="M706" s="2">
        <f>(H706+L706)/(4180*V_tubes)</f>
        <v>3.7132188915882998E-2</v>
      </c>
    </row>
    <row r="707" spans="2:13" s="2" customFormat="1" x14ac:dyDescent="0.25">
      <c r="B707" s="2">
        <f t="shared" si="30"/>
        <v>11.2</v>
      </c>
      <c r="C707" s="2">
        <f>C706+pas_calc</f>
        <v>672</v>
      </c>
      <c r="D707" s="2">
        <f t="shared" si="31"/>
        <v>60.006830693843533</v>
      </c>
      <c r="E707" s="2">
        <f t="shared" si="32"/>
        <v>50.709058885388188</v>
      </c>
      <c r="F707" s="2">
        <f>P_sol*E_orientation*T_vitre*S_tubes*abs_tubes</f>
        <v>495.72000000000008</v>
      </c>
      <c r="G707" s="2">
        <f>P_sol*E_orientation*T_vitre*(s_tot-S_tubes)*abs_fond</f>
        <v>184.67999999999995</v>
      </c>
      <c r="H707" s="2">
        <f>(F707*60*pas_calc)</f>
        <v>29743.200000000004</v>
      </c>
      <c r="I707" s="2">
        <f>G707*60*pas_calc</f>
        <v>11080.799999999997</v>
      </c>
      <c r="J707" s="2">
        <f>(E707-t_ext)*((U_vitre*s_tot)+(U_fond*s_tot))*60*pas_calc</f>
        <v>25223.633722402814</v>
      </c>
      <c r="K707" s="2">
        <f>(I707-J707-L707)/mcp_capteur</f>
        <v>2.0689286133465431E-2</v>
      </c>
      <c r="L707" s="2">
        <f>S_tubes*10*(E707-D707)*60*pas_calc</f>
        <v>-14225.590866936678</v>
      </c>
      <c r="M707" s="2">
        <f>(H707+L707)/(4180*V_tubes)</f>
        <v>3.7072208627375459E-2</v>
      </c>
    </row>
    <row r="708" spans="2:13" s="2" customFormat="1" x14ac:dyDescent="0.25">
      <c r="B708" s="2">
        <f t="shared" si="30"/>
        <v>11.216666666666667</v>
      </c>
      <c r="C708" s="2">
        <f>C707+pas_calc</f>
        <v>673</v>
      </c>
      <c r="D708" s="2">
        <f t="shared" si="31"/>
        <v>60.043902902470911</v>
      </c>
      <c r="E708" s="2">
        <f t="shared" si="32"/>
        <v>50.729748171521656</v>
      </c>
      <c r="F708" s="2">
        <f>P_sol*E_orientation*T_vitre*S_tubes*abs_tubes</f>
        <v>495.72000000000008</v>
      </c>
      <c r="G708" s="2">
        <f>P_sol*E_orientation*T_vitre*(s_tot-S_tubes)*abs_fond</f>
        <v>184.67999999999995</v>
      </c>
      <c r="H708" s="2">
        <f>(F708*60*pas_calc)</f>
        <v>29743.200000000004</v>
      </c>
      <c r="I708" s="2">
        <f>G708*60*pas_calc</f>
        <v>11080.799999999997</v>
      </c>
      <c r="J708" s="2">
        <f>(E708-t_ext)*((U_vitre*s_tot)+(U_fond*s_tot))*60*pas_calc</f>
        <v>25248.833272913376</v>
      </c>
      <c r="K708" s="2">
        <f>(I708-J708-L708)/mcp_capteur</f>
        <v>2.0655866359745687E-2</v>
      </c>
      <c r="L708" s="2">
        <f>S_tubes*10*(E708-D708)*60*pas_calc</f>
        <v>-14250.656738352362</v>
      </c>
      <c r="M708" s="2">
        <f>(H708+L708)/(4180*V_tubes)</f>
        <v>3.7012325226100116E-2</v>
      </c>
    </row>
    <row r="709" spans="2:13" s="2" customFormat="1" x14ac:dyDescent="0.25">
      <c r="B709" s="2">
        <f t="shared" si="30"/>
        <v>11.233333333333333</v>
      </c>
      <c r="C709" s="2">
        <f>C708+pas_calc</f>
        <v>674</v>
      </c>
      <c r="D709" s="2">
        <f t="shared" si="31"/>
        <v>60.080915227697012</v>
      </c>
      <c r="E709" s="2">
        <f t="shared" si="32"/>
        <v>50.750404037881403</v>
      </c>
      <c r="F709" s="2">
        <f>P_sol*E_orientation*T_vitre*S_tubes*abs_tubes</f>
        <v>495.72000000000008</v>
      </c>
      <c r="G709" s="2">
        <f>P_sol*E_orientation*T_vitre*(s_tot-S_tubes)*abs_fond</f>
        <v>184.67999999999995</v>
      </c>
      <c r="H709" s="2">
        <f>(F709*60*pas_calc)</f>
        <v>29743.200000000004</v>
      </c>
      <c r="I709" s="2">
        <f>G709*60*pas_calc</f>
        <v>11080.799999999997</v>
      </c>
      <c r="J709" s="2">
        <f>(E709-t_ext)*((U_vitre*s_tot)+(U_fond*s_tot))*60*pas_calc</f>
        <v>25273.992118139548</v>
      </c>
      <c r="K709" s="2">
        <f>(I709-J709-L709)/mcp_capteur</f>
        <v>2.0622500569583736E-2</v>
      </c>
      <c r="L709" s="2">
        <f>S_tubes*10*(E709-D709)*60*pas_calc</f>
        <v>-14275.682120417885</v>
      </c>
      <c r="M709" s="2">
        <f>(H709+L709)/(4180*V_tubes)</f>
        <v>3.6952538555553291E-2</v>
      </c>
    </row>
    <row r="710" spans="2:13" s="2" customFormat="1" x14ac:dyDescent="0.25">
      <c r="B710" s="2">
        <f t="shared" si="30"/>
        <v>11.25</v>
      </c>
      <c r="C710" s="2">
        <f>C709+pas_calc</f>
        <v>675</v>
      </c>
      <c r="D710" s="2">
        <f t="shared" si="31"/>
        <v>60.117867766252566</v>
      </c>
      <c r="E710" s="2">
        <f t="shared" si="32"/>
        <v>50.77102653845099</v>
      </c>
      <c r="F710" s="2">
        <f>P_sol*E_orientation*T_vitre*S_tubes*abs_tubes</f>
        <v>495.72000000000008</v>
      </c>
      <c r="G710" s="2">
        <f>P_sol*E_orientation*T_vitre*(s_tot-S_tubes)*abs_fond</f>
        <v>184.67999999999995</v>
      </c>
      <c r="H710" s="2">
        <f>(F710*60*pas_calc)</f>
        <v>29743.200000000004</v>
      </c>
      <c r="I710" s="2">
        <f>G710*60*pas_calc</f>
        <v>11080.799999999997</v>
      </c>
      <c r="J710" s="2">
        <f>(E710-t_ext)*((U_vitre*s_tot)+(U_fond*s_tot))*60*pas_calc</f>
        <v>25299.110323833305</v>
      </c>
      <c r="K710" s="2">
        <f>(I710-J710-L710)/mcp_capteur</f>
        <v>2.0589188675776315E-2</v>
      </c>
      <c r="L710" s="2">
        <f>S_tubes*10*(E710-D710)*60*pas_calc</f>
        <v>-14300.667078536413</v>
      </c>
      <c r="M710" s="2">
        <f>(H710+L710)/(4180*V_tubes)</f>
        <v>3.6892848459484123E-2</v>
      </c>
    </row>
    <row r="711" spans="2:13" s="2" customFormat="1" x14ac:dyDescent="0.25">
      <c r="B711" s="2">
        <f t="shared" si="30"/>
        <v>11.266666666666667</v>
      </c>
      <c r="C711" s="2">
        <f>C710+pas_calc</f>
        <v>676</v>
      </c>
      <c r="D711" s="2">
        <f t="shared" si="31"/>
        <v>60.154760614712053</v>
      </c>
      <c r="E711" s="2">
        <f t="shared" si="32"/>
        <v>50.791615727126768</v>
      </c>
      <c r="F711" s="2">
        <f>P_sol*E_orientation*T_vitre*S_tubes*abs_tubes</f>
        <v>495.72000000000008</v>
      </c>
      <c r="G711" s="2">
        <f>P_sol*E_orientation*T_vitre*(s_tot-S_tubes)*abs_fond</f>
        <v>184.67999999999995</v>
      </c>
      <c r="H711" s="2">
        <f>(F711*60*pas_calc)</f>
        <v>29743.200000000004</v>
      </c>
      <c r="I711" s="2">
        <f>G711*60*pas_calc</f>
        <v>11080.799999999997</v>
      </c>
      <c r="J711" s="2">
        <f>(E711-t_ext)*((U_vitre*s_tot)+(U_fond*s_tot))*60*pas_calc</f>
        <v>25324.187955640402</v>
      </c>
      <c r="K711" s="2">
        <f>(I711-J711-L711)/mcp_capteur</f>
        <v>2.0555930591271136E-2</v>
      </c>
      <c r="L711" s="2">
        <f>S_tubes*10*(E711-D711)*60*pas_calc</f>
        <v>-14325.611678005489</v>
      </c>
      <c r="M711" s="2">
        <f>(H711+L711)/(4180*V_tubes)</f>
        <v>3.6833254781894094E-2</v>
      </c>
    </row>
    <row r="712" spans="2:13" s="2" customFormat="1" x14ac:dyDescent="0.25">
      <c r="B712" s="2">
        <f t="shared" si="30"/>
        <v>11.283333333333333</v>
      </c>
      <c r="C712" s="2">
        <f>C711+pas_calc</f>
        <v>677</v>
      </c>
      <c r="D712" s="2">
        <f t="shared" si="31"/>
        <v>60.19159386949395</v>
      </c>
      <c r="E712" s="2">
        <f t="shared" si="32"/>
        <v>50.812171657718039</v>
      </c>
      <c r="F712" s="2">
        <f>P_sol*E_orientation*T_vitre*S_tubes*abs_tubes</f>
        <v>495.72000000000008</v>
      </c>
      <c r="G712" s="2">
        <f>P_sol*E_orientation*T_vitre*(s_tot-S_tubes)*abs_fond</f>
        <v>184.67999999999995</v>
      </c>
      <c r="H712" s="2">
        <f>(F712*60*pas_calc)</f>
        <v>29743.200000000004</v>
      </c>
      <c r="I712" s="2">
        <f>G712*60*pas_calc</f>
        <v>11080.799999999997</v>
      </c>
      <c r="J712" s="2">
        <f>(E712-t_ext)*((U_vitre*s_tot)+(U_fond*s_tot))*60*pas_calc</f>
        <v>25349.225079100575</v>
      </c>
      <c r="K712" s="2">
        <f>(I712-J712-L712)/mcp_capteur</f>
        <v>2.0522726229141881E-2</v>
      </c>
      <c r="L712" s="2">
        <f>S_tubes*10*(E712-D712)*60*pas_calc</f>
        <v>-14350.515984017145</v>
      </c>
      <c r="M712" s="2">
        <f>(H712+L712)/(4180*V_tubes)</f>
        <v>3.6773757367036738E-2</v>
      </c>
    </row>
    <row r="713" spans="2:13" s="2" customFormat="1" x14ac:dyDescent="0.25">
      <c r="B713" s="2">
        <f t="shared" si="30"/>
        <v>11.3</v>
      </c>
      <c r="C713" s="2">
        <f>C712+pas_calc</f>
        <v>678</v>
      </c>
      <c r="D713" s="2">
        <f t="shared" si="31"/>
        <v>60.228367626860987</v>
      </c>
      <c r="E713" s="2">
        <f t="shared" si="32"/>
        <v>50.832694383947178</v>
      </c>
      <c r="F713" s="2">
        <f>P_sol*E_orientation*T_vitre*S_tubes*abs_tubes</f>
        <v>495.72000000000008</v>
      </c>
      <c r="G713" s="2">
        <f>P_sol*E_orientation*T_vitre*(s_tot-S_tubes)*abs_fond</f>
        <v>184.67999999999995</v>
      </c>
      <c r="H713" s="2">
        <f>(F713*60*pas_calc)</f>
        <v>29743.200000000004</v>
      </c>
      <c r="I713" s="2">
        <f>G713*60*pas_calc</f>
        <v>11080.799999999997</v>
      </c>
      <c r="J713" s="2">
        <f>(E713-t_ext)*((U_vitre*s_tot)+(U_fond*s_tot))*60*pas_calc</f>
        <v>25374.221759647662</v>
      </c>
      <c r="K713" s="2">
        <f>(I713-J713-L713)/mcp_capteur</f>
        <v>2.0489575502616389E-2</v>
      </c>
      <c r="L713" s="2">
        <f>S_tubes*10*(E713-D713)*60*pas_calc</f>
        <v>-14375.38006165813</v>
      </c>
      <c r="M713" s="2">
        <f>(H713+L713)/(4180*V_tubes)</f>
        <v>3.6714356059417141E-2</v>
      </c>
    </row>
    <row r="714" spans="2:13" s="2" customFormat="1" x14ac:dyDescent="0.25">
      <c r="B714" s="2">
        <f t="shared" si="30"/>
        <v>11.316666666666666</v>
      </c>
      <c r="C714" s="2">
        <f>C713+pas_calc</f>
        <v>679</v>
      </c>
      <c r="D714" s="2">
        <f t="shared" si="31"/>
        <v>60.265081982920407</v>
      </c>
      <c r="E714" s="2">
        <f t="shared" si="32"/>
        <v>50.853183959449794</v>
      </c>
      <c r="F714" s="2">
        <f>P_sol*E_orientation*T_vitre*S_tubes*abs_tubes</f>
        <v>495.72000000000008</v>
      </c>
      <c r="G714" s="2">
        <f>P_sol*E_orientation*T_vitre*(s_tot-S_tubes)*abs_fond</f>
        <v>184.67999999999995</v>
      </c>
      <c r="H714" s="2">
        <f>(F714*60*pas_calc)</f>
        <v>29743.200000000004</v>
      </c>
      <c r="I714" s="2">
        <f>G714*60*pas_calc</f>
        <v>11080.799999999997</v>
      </c>
      <c r="J714" s="2">
        <f>(E714-t_ext)*((U_vitre*s_tot)+(U_fond*s_tot))*60*pas_calc</f>
        <v>25399.178062609852</v>
      </c>
      <c r="K714" s="2">
        <f>(I714-J714-L714)/mcp_capteur</f>
        <v>2.0456478325046646E-2</v>
      </c>
      <c r="L714" s="2">
        <f>S_tubes*10*(E714-D714)*60*pas_calc</f>
        <v>-14400.203975910041</v>
      </c>
      <c r="M714" s="2">
        <f>(H714+L714)/(4180*V_tubes)</f>
        <v>3.6655050703791568E-2</v>
      </c>
    </row>
    <row r="715" spans="2:13" s="2" customFormat="1" x14ac:dyDescent="0.25">
      <c r="B715" s="2">
        <f t="shared" si="30"/>
        <v>11.333333333333334</v>
      </c>
      <c r="C715" s="2">
        <f>C714+pas_calc</f>
        <v>680</v>
      </c>
      <c r="D715" s="2">
        <f t="shared" si="31"/>
        <v>60.3017370336242</v>
      </c>
      <c r="E715" s="2">
        <f t="shared" si="32"/>
        <v>50.873640437774839</v>
      </c>
      <c r="F715" s="2">
        <f>P_sol*E_orientation*T_vitre*S_tubes*abs_tubes</f>
        <v>495.72000000000008</v>
      </c>
      <c r="G715" s="2">
        <f>P_sol*E_orientation*T_vitre*(s_tot-S_tubes)*abs_fond</f>
        <v>184.67999999999995</v>
      </c>
      <c r="H715" s="2">
        <f>(F715*60*pas_calc)</f>
        <v>29743.200000000004</v>
      </c>
      <c r="I715" s="2">
        <f>G715*60*pas_calc</f>
        <v>11080.799999999997</v>
      </c>
      <c r="J715" s="2">
        <f>(E715-t_ext)*((U_vitre*s_tot)+(U_fond*s_tot))*60*pas_calc</f>
        <v>25424.094053209752</v>
      </c>
      <c r="K715" s="2">
        <f>(I715-J715-L715)/mcp_capteur</f>
        <v>2.0423434609942434E-2</v>
      </c>
      <c r="L715" s="2">
        <f>S_tubes*10*(E715-D715)*60*pas_calc</f>
        <v>-14424.987791649524</v>
      </c>
      <c r="M715" s="2">
        <f>(H715+L715)/(4180*V_tubes)</f>
        <v>3.6595841145167042E-2</v>
      </c>
    </row>
    <row r="716" spans="2:13" s="2" customFormat="1" x14ac:dyDescent="0.25">
      <c r="B716" s="2">
        <f t="shared" si="30"/>
        <v>11.35</v>
      </c>
      <c r="C716" s="2">
        <f>C715+pas_calc</f>
        <v>681</v>
      </c>
      <c r="D716" s="2">
        <f t="shared" si="31"/>
        <v>60.338332874769364</v>
      </c>
      <c r="E716" s="2">
        <f t="shared" si="32"/>
        <v>50.894063872384784</v>
      </c>
      <c r="F716" s="2">
        <f>P_sol*E_orientation*T_vitre*S_tubes*abs_tubes</f>
        <v>495.72000000000008</v>
      </c>
      <c r="G716" s="2">
        <f>P_sol*E_orientation*T_vitre*(s_tot-S_tubes)*abs_fond</f>
        <v>184.67999999999995</v>
      </c>
      <c r="H716" s="2">
        <f>(F716*60*pas_calc)</f>
        <v>29743.200000000004</v>
      </c>
      <c r="I716" s="2">
        <f>G716*60*pas_calc</f>
        <v>11080.799999999997</v>
      </c>
      <c r="J716" s="2">
        <f>(E716-t_ext)*((U_vitre*s_tot)+(U_fond*s_tot))*60*pas_calc</f>
        <v>25448.969796564666</v>
      </c>
      <c r="K716" s="2">
        <f>(I716-J716-L716)/mcp_capteur</f>
        <v>2.0390444270934949E-2</v>
      </c>
      <c r="L716" s="2">
        <f>S_tubes*10*(E716-D716)*60*pas_calc</f>
        <v>-14449.731573648409</v>
      </c>
      <c r="M716" s="2">
        <f>(H716+L716)/(4180*V_tubes)</f>
        <v>3.6536727228800997E-2</v>
      </c>
    </row>
    <row r="717" spans="2:13" s="2" customFormat="1" x14ac:dyDescent="0.25">
      <c r="B717" s="2">
        <f t="shared" si="30"/>
        <v>11.366666666666667</v>
      </c>
      <c r="C717" s="2">
        <f>C716+pas_calc</f>
        <v>682</v>
      </c>
      <c r="D717" s="2">
        <f t="shared" si="31"/>
        <v>60.374869601998164</v>
      </c>
      <c r="E717" s="2">
        <f t="shared" si="32"/>
        <v>50.914454316655721</v>
      </c>
      <c r="F717" s="2">
        <f>P_sol*E_orientation*T_vitre*S_tubes*abs_tubes</f>
        <v>495.72000000000008</v>
      </c>
      <c r="G717" s="2">
        <f>P_sol*E_orientation*T_vitre*(s_tot-S_tubes)*abs_fond</f>
        <v>184.67999999999995</v>
      </c>
      <c r="H717" s="2">
        <f>(F717*60*pas_calc)</f>
        <v>29743.200000000004</v>
      </c>
      <c r="I717" s="2">
        <f>G717*60*pas_calc</f>
        <v>11080.799999999997</v>
      </c>
      <c r="J717" s="2">
        <f>(E717-t_ext)*((U_vitre*s_tot)+(U_fond*s_tot))*60*pas_calc</f>
        <v>25473.80535768667</v>
      </c>
      <c r="K717" s="2">
        <f>(I717-J717-L717)/mcp_capteur</f>
        <v>2.0357507221816833E-2</v>
      </c>
      <c r="L717" s="2">
        <f>S_tubes*10*(E717-D717)*60*pas_calc</f>
        <v>-14474.435386573939</v>
      </c>
      <c r="M717" s="2">
        <f>(H717+L717)/(4180*V_tubes)</f>
        <v>3.6477708800200702E-2</v>
      </c>
    </row>
    <row r="718" spans="2:13" s="2" customFormat="1" x14ac:dyDescent="0.25">
      <c r="B718" s="2">
        <f t="shared" si="30"/>
        <v>11.383333333333333</v>
      </c>
      <c r="C718" s="2">
        <f>C717+pas_calc</f>
        <v>683</v>
      </c>
      <c r="D718" s="2">
        <f t="shared" si="31"/>
        <v>60.411347310798362</v>
      </c>
      <c r="E718" s="2">
        <f t="shared" si="32"/>
        <v>50.934811823877538</v>
      </c>
      <c r="F718" s="2">
        <f>P_sol*E_orientation*T_vitre*S_tubes*abs_tubes</f>
        <v>495.72000000000008</v>
      </c>
      <c r="G718" s="2">
        <f>P_sol*E_orientation*T_vitre*(s_tot-S_tubes)*abs_fond</f>
        <v>184.67999999999995</v>
      </c>
      <c r="H718" s="2">
        <f>(F718*60*pas_calc)</f>
        <v>29743.200000000004</v>
      </c>
      <c r="I718" s="2">
        <f>G718*60*pas_calc</f>
        <v>11080.799999999997</v>
      </c>
      <c r="J718" s="2">
        <f>(E718-t_ext)*((U_vitre*s_tot)+(U_fond*s_tot))*60*pas_calc</f>
        <v>25498.60080148284</v>
      </c>
      <c r="K718" s="2">
        <f>(I718-J718-L718)/mcp_capteur</f>
        <v>2.0324623376504859E-2</v>
      </c>
      <c r="L718" s="2">
        <f>S_tubes*10*(E718-D718)*60*pas_calc</f>
        <v>-14499.099294988862</v>
      </c>
      <c r="M718" s="2">
        <f>(H718+L718)/(4180*V_tubes)</f>
        <v>3.6418785705123108E-2</v>
      </c>
    </row>
    <row r="719" spans="2:13" s="2" customFormat="1" x14ac:dyDescent="0.25">
      <c r="B719" s="2">
        <f t="shared" si="30"/>
        <v>11.4</v>
      </c>
      <c r="C719" s="2">
        <f>C718+pas_calc</f>
        <v>684</v>
      </c>
      <c r="D719" s="2">
        <f t="shared" si="31"/>
        <v>60.447766096503486</v>
      </c>
      <c r="E719" s="2">
        <f t="shared" si="32"/>
        <v>50.955136447254041</v>
      </c>
      <c r="F719" s="2">
        <f>P_sol*E_orientation*T_vitre*S_tubes*abs_tubes</f>
        <v>495.72000000000008</v>
      </c>
      <c r="G719" s="2">
        <f>P_sol*E_orientation*T_vitre*(s_tot-S_tubes)*abs_fond</f>
        <v>184.67999999999995</v>
      </c>
      <c r="H719" s="2">
        <f>(F719*60*pas_calc)</f>
        <v>29743.200000000004</v>
      </c>
      <c r="I719" s="2">
        <f>G719*60*pas_calc</f>
        <v>11080.799999999997</v>
      </c>
      <c r="J719" s="2">
        <f>(E719-t_ext)*((U_vitre*s_tot)+(U_fond*s_tot))*60*pas_calc</f>
        <v>25523.356192755422</v>
      </c>
      <c r="K719" s="2">
        <f>(I719-J719-L719)/mcp_capteur</f>
        <v>2.0291792649056787E-2</v>
      </c>
      <c r="L719" s="2">
        <f>S_tubes*10*(E719-D719)*60*pas_calc</f>
        <v>-14523.723363351652</v>
      </c>
      <c r="M719" s="2">
        <f>(H719+L719)/(4180*V_tubes)</f>
        <v>3.6359957789574245E-2</v>
      </c>
    </row>
    <row r="720" spans="2:13" s="2" customFormat="1" x14ac:dyDescent="0.25">
      <c r="B720" s="2">
        <f t="shared" si="30"/>
        <v>11.416666666666666</v>
      </c>
      <c r="C720" s="2">
        <f>C719+pas_calc</f>
        <v>685</v>
      </c>
      <c r="D720" s="2">
        <f t="shared" si="31"/>
        <v>60.484126054293057</v>
      </c>
      <c r="E720" s="2">
        <f t="shared" si="32"/>
        <v>50.975428239903096</v>
      </c>
      <c r="F720" s="2">
        <f>P_sol*E_orientation*T_vitre*S_tubes*abs_tubes</f>
        <v>495.72000000000008</v>
      </c>
      <c r="G720" s="2">
        <f>P_sol*E_orientation*T_vitre*(s_tot-S_tubes)*abs_fond</f>
        <v>184.67999999999995</v>
      </c>
      <c r="H720" s="2">
        <f>(F720*60*pas_calc)</f>
        <v>29743.200000000004</v>
      </c>
      <c r="I720" s="2">
        <f>G720*60*pas_calc</f>
        <v>11080.799999999997</v>
      </c>
      <c r="J720" s="2">
        <f>(E720-t_ext)*((U_vitre*s_tot)+(U_fond*s_tot))*60*pas_calc</f>
        <v>25548.071596201971</v>
      </c>
      <c r="K720" s="2">
        <f>(I720-J720-L720)/mcp_capteur</f>
        <v>2.0259014953667248E-2</v>
      </c>
      <c r="L720" s="2">
        <f>S_tubes*10*(E720-D720)*60*pas_calc</f>
        <v>-14548.307656016643</v>
      </c>
      <c r="M720" s="2">
        <f>(H720+L720)/(4180*V_tubes)</f>
        <v>3.6301224899808957E-2</v>
      </c>
    </row>
    <row r="721" spans="2:13" s="2" customFormat="1" x14ac:dyDescent="0.25">
      <c r="B721" s="2">
        <f t="shared" si="30"/>
        <v>11.433333333333334</v>
      </c>
      <c r="C721" s="2">
        <f>C720+pas_calc</f>
        <v>686</v>
      </c>
      <c r="D721" s="2">
        <f t="shared" si="31"/>
        <v>60.520427279192866</v>
      </c>
      <c r="E721" s="2">
        <f t="shared" si="32"/>
        <v>50.995687254856762</v>
      </c>
      <c r="F721" s="2">
        <f>P_sol*E_orientation*T_vitre*S_tubes*abs_tubes</f>
        <v>495.72000000000008</v>
      </c>
      <c r="G721" s="2">
        <f>P_sol*E_orientation*T_vitre*(s_tot-S_tubes)*abs_fond</f>
        <v>184.67999999999995</v>
      </c>
      <c r="H721" s="2">
        <f>(F721*60*pas_calc)</f>
        <v>29743.200000000004</v>
      </c>
      <c r="I721" s="2">
        <f>G721*60*pas_calc</f>
        <v>11080.799999999997</v>
      </c>
      <c r="J721" s="2">
        <f>(E721-t_ext)*((U_vitre*s_tot)+(U_fond*s_tot))*60*pas_calc</f>
        <v>25572.747076415537</v>
      </c>
      <c r="K721" s="2">
        <f>(I721-J721-L721)/mcp_capteur</f>
        <v>2.0226290204675479E-2</v>
      </c>
      <c r="L721" s="2">
        <f>S_tubes*10*(E721-D721)*60*pas_calc</f>
        <v>-14572.852237234241</v>
      </c>
      <c r="M721" s="2">
        <f>(H721+L721)/(4180*V_tubes)</f>
        <v>3.6242586882330376E-2</v>
      </c>
    </row>
    <row r="722" spans="2:13" s="2" customFormat="1" x14ac:dyDescent="0.25">
      <c r="B722" s="2">
        <f t="shared" si="30"/>
        <v>11.45</v>
      </c>
      <c r="C722" s="2">
        <f>C721+pas_calc</f>
        <v>687</v>
      </c>
      <c r="D722" s="2">
        <f t="shared" si="31"/>
        <v>60.556669866075197</v>
      </c>
      <c r="E722" s="2">
        <f t="shared" si="32"/>
        <v>51.015913545061437</v>
      </c>
      <c r="F722" s="2">
        <f>P_sol*E_orientation*T_vitre*S_tubes*abs_tubes</f>
        <v>495.72000000000008</v>
      </c>
      <c r="G722" s="2">
        <f>P_sol*E_orientation*T_vitre*(s_tot-S_tubes)*abs_fond</f>
        <v>184.67999999999995</v>
      </c>
      <c r="H722" s="2">
        <f>(F722*60*pas_calc)</f>
        <v>29743.200000000004</v>
      </c>
      <c r="I722" s="2">
        <f>G722*60*pas_calc</f>
        <v>11080.799999999997</v>
      </c>
      <c r="J722" s="2">
        <f>(E722-t_ext)*((U_vitre*s_tot)+(U_fond*s_tot))*60*pas_calc</f>
        <v>25597.38269788483</v>
      </c>
      <c r="K722" s="2">
        <f>(I722-J722-L722)/mcp_capteur</f>
        <v>2.0193618316555331E-2</v>
      </c>
      <c r="L722" s="2">
        <f>S_tubes*10*(E722-D722)*60*pas_calc</f>
        <v>-14597.357171151054</v>
      </c>
      <c r="M722" s="2">
        <f>(H722+L722)/(4180*V_tubes)</f>
        <v>3.6184043583889609E-2</v>
      </c>
    </row>
    <row r="723" spans="2:13" s="2" customFormat="1" x14ac:dyDescent="0.25">
      <c r="B723" s="2">
        <f t="shared" si="30"/>
        <v>11.466666666666667</v>
      </c>
      <c r="C723" s="2">
        <f>C722+pas_calc</f>
        <v>688</v>
      </c>
      <c r="D723" s="2">
        <f t="shared" si="31"/>
        <v>60.592853909659084</v>
      </c>
      <c r="E723" s="2">
        <f t="shared" si="32"/>
        <v>51.036107163377991</v>
      </c>
      <c r="F723" s="2">
        <f>P_sol*E_orientation*T_vitre*S_tubes*abs_tubes</f>
        <v>495.72000000000008</v>
      </c>
      <c r="G723" s="2">
        <f>P_sol*E_orientation*T_vitre*(s_tot-S_tubes)*abs_fond</f>
        <v>184.67999999999995</v>
      </c>
      <c r="H723" s="2">
        <f>(F723*60*pas_calc)</f>
        <v>29743.200000000004</v>
      </c>
      <c r="I723" s="2">
        <f>G723*60*pas_calc</f>
        <v>11080.799999999997</v>
      </c>
      <c r="J723" s="2">
        <f>(E723-t_ext)*((U_vitre*s_tot)+(U_fond*s_tot))*60*pas_calc</f>
        <v>25621.978524994396</v>
      </c>
      <c r="K723" s="2">
        <f>(I723-J723-L723)/mcp_capteur</f>
        <v>2.0160999203918891E-2</v>
      </c>
      <c r="L723" s="2">
        <f>S_tubes*10*(E723-D723)*60*pas_calc</f>
        <v>-14621.822521810074</v>
      </c>
      <c r="M723" s="2">
        <f>(H723+L723)/(4180*V_tubes)</f>
        <v>3.6125594851485296E-2</v>
      </c>
    </row>
    <row r="724" spans="2:13" s="2" customFormat="1" x14ac:dyDescent="0.25">
      <c r="B724" s="2">
        <f t="shared" si="30"/>
        <v>11.483333333333333</v>
      </c>
      <c r="C724" s="2">
        <f>C723+pas_calc</f>
        <v>689</v>
      </c>
      <c r="D724" s="2">
        <f t="shared" si="31"/>
        <v>60.628979504510568</v>
      </c>
      <c r="E724" s="2">
        <f t="shared" si="32"/>
        <v>51.056268162581908</v>
      </c>
      <c r="F724" s="2">
        <f>P_sol*E_orientation*T_vitre*S_tubes*abs_tubes</f>
        <v>495.72000000000008</v>
      </c>
      <c r="G724" s="2">
        <f>P_sol*E_orientation*T_vitre*(s_tot-S_tubes)*abs_fond</f>
        <v>184.67999999999995</v>
      </c>
      <c r="H724" s="2">
        <f>(F724*60*pas_calc)</f>
        <v>29743.200000000004</v>
      </c>
      <c r="I724" s="2">
        <f>G724*60*pas_calc</f>
        <v>11080.799999999997</v>
      </c>
      <c r="J724" s="2">
        <f>(E724-t_ext)*((U_vitre*s_tot)+(U_fond*s_tot))*60*pas_calc</f>
        <v>25646.534622024767</v>
      </c>
      <c r="K724" s="2">
        <f>(I724-J724-L724)/mcp_capteur</f>
        <v>2.0128432781520586E-2</v>
      </c>
      <c r="L724" s="2">
        <f>S_tubes*10*(E724-D724)*60*pas_calc</f>
        <v>-14646.248353150851</v>
      </c>
      <c r="M724" s="2">
        <f>(H724+L724)/(4180*V_tubes)</f>
        <v>3.6067240532363223E-2</v>
      </c>
    </row>
    <row r="725" spans="2:13" s="2" customFormat="1" x14ac:dyDescent="0.25">
      <c r="B725" s="2">
        <f t="shared" si="30"/>
        <v>11.5</v>
      </c>
      <c r="C725" s="2">
        <f>C724+pas_calc</f>
        <v>690</v>
      </c>
      <c r="D725" s="2">
        <f t="shared" si="31"/>
        <v>60.665046745042929</v>
      </c>
      <c r="E725" s="2">
        <f t="shared" si="32"/>
        <v>51.076396595363427</v>
      </c>
      <c r="F725" s="2">
        <f>P_sol*E_orientation*T_vitre*S_tubes*abs_tubes</f>
        <v>495.72000000000008</v>
      </c>
      <c r="G725" s="2">
        <f>P_sol*E_orientation*T_vitre*(s_tot-S_tubes)*abs_fond</f>
        <v>184.67999999999995</v>
      </c>
      <c r="H725" s="2">
        <f>(F725*60*pas_calc)</f>
        <v>29743.200000000004</v>
      </c>
      <c r="I725" s="2">
        <f>G725*60*pas_calc</f>
        <v>11080.799999999997</v>
      </c>
      <c r="J725" s="2">
        <f>(E725-t_ext)*((U_vitre*s_tot)+(U_fond*s_tot))*60*pas_calc</f>
        <v>25671.051053152656</v>
      </c>
      <c r="K725" s="2">
        <f>(I725-J725-L725)/mcp_capteur</f>
        <v>2.0095918964245358E-2</v>
      </c>
      <c r="L725" s="2">
        <f>S_tubes*10*(E725-D725)*60*pas_calc</f>
        <v>-14670.63472900964</v>
      </c>
      <c r="M725" s="2">
        <f>(H725+L725)/(4180*V_tubes)</f>
        <v>3.6008980474015941E-2</v>
      </c>
    </row>
    <row r="726" spans="2:13" s="2" customFormat="1" x14ac:dyDescent="0.25">
      <c r="B726" s="2">
        <f t="shared" si="30"/>
        <v>11.516666666666667</v>
      </c>
      <c r="C726" s="2">
        <f>C725+pas_calc</f>
        <v>691</v>
      </c>
      <c r="D726" s="2">
        <f t="shared" si="31"/>
        <v>60.701055725516945</v>
      </c>
      <c r="E726" s="2">
        <f t="shared" si="32"/>
        <v>51.096492514327672</v>
      </c>
      <c r="F726" s="2">
        <f>P_sol*E_orientation*T_vitre*S_tubes*abs_tubes</f>
        <v>495.72000000000008</v>
      </c>
      <c r="G726" s="2">
        <f>P_sol*E_orientation*T_vitre*(s_tot-S_tubes)*abs_fond</f>
        <v>184.67999999999995</v>
      </c>
      <c r="H726" s="2">
        <f>(F726*60*pas_calc)</f>
        <v>29743.200000000004</v>
      </c>
      <c r="I726" s="2">
        <f>G726*60*pas_calc</f>
        <v>11080.799999999997</v>
      </c>
      <c r="J726" s="2">
        <f>(E726-t_ext)*((U_vitre*s_tot)+(U_fond*s_tot))*60*pas_calc</f>
        <v>25695.527882451104</v>
      </c>
      <c r="K726" s="2">
        <f>(I726-J726-L726)/mcp_capteur</f>
        <v>2.0063457667120928E-2</v>
      </c>
      <c r="L726" s="2">
        <f>S_tubes*10*(E726-D726)*60*pas_calc</f>
        <v>-14694.98171311959</v>
      </c>
      <c r="M726" s="2">
        <f>(H726+L726)/(4180*V_tubes)</f>
        <v>3.595081452418232E-2</v>
      </c>
    </row>
    <row r="727" spans="2:13" s="2" customFormat="1" x14ac:dyDescent="0.25">
      <c r="B727" s="2">
        <f t="shared" si="30"/>
        <v>11.533333333333333</v>
      </c>
      <c r="C727" s="2">
        <f>C726+pas_calc</f>
        <v>692</v>
      </c>
      <c r="D727" s="2">
        <f t="shared" si="31"/>
        <v>60.737006540041129</v>
      </c>
      <c r="E727" s="2">
        <f t="shared" si="32"/>
        <v>51.116555971994792</v>
      </c>
      <c r="F727" s="2">
        <f>P_sol*E_orientation*T_vitre*S_tubes*abs_tubes</f>
        <v>495.72000000000008</v>
      </c>
      <c r="G727" s="2">
        <f>P_sol*E_orientation*T_vitre*(s_tot-S_tubes)*abs_fond</f>
        <v>184.67999999999995</v>
      </c>
      <c r="H727" s="2">
        <f>(F727*60*pas_calc)</f>
        <v>29743.200000000004</v>
      </c>
      <c r="I727" s="2">
        <f>G727*60*pas_calc</f>
        <v>11080.799999999997</v>
      </c>
      <c r="J727" s="2">
        <f>(E727-t_ext)*((U_vitre*s_tot)+(U_fond*s_tot))*60*pas_calc</f>
        <v>25719.965173889657</v>
      </c>
      <c r="K727" s="2">
        <f>(I727-J727-L727)/mcp_capteur</f>
        <v>2.0031048805309183E-2</v>
      </c>
      <c r="L727" s="2">
        <f>S_tubes*10*(E727-D727)*60*pas_calc</f>
        <v>-14719.289369110897</v>
      </c>
      <c r="M727" s="2">
        <f>(H727+L727)/(4180*V_tubes)</f>
        <v>3.5892742530847205E-2</v>
      </c>
    </row>
    <row r="728" spans="2:13" s="2" customFormat="1" x14ac:dyDescent="0.25">
      <c r="B728" s="2">
        <f t="shared" si="30"/>
        <v>11.55</v>
      </c>
      <c r="C728" s="2">
        <f>C727+pas_calc</f>
        <v>693</v>
      </c>
      <c r="D728" s="2">
        <f t="shared" si="31"/>
        <v>60.772899282571977</v>
      </c>
      <c r="E728" s="2">
        <f t="shared" si="32"/>
        <v>51.1365870208001</v>
      </c>
      <c r="F728" s="2">
        <f>P_sol*E_orientation*T_vitre*S_tubes*abs_tubes</f>
        <v>495.72000000000008</v>
      </c>
      <c r="G728" s="2">
        <f>P_sol*E_orientation*T_vitre*(s_tot-S_tubes)*abs_fond</f>
        <v>184.67999999999995</v>
      </c>
      <c r="H728" s="2">
        <f>(F728*60*pas_calc)</f>
        <v>29743.200000000004</v>
      </c>
      <c r="I728" s="2">
        <f>G728*60*pas_calc</f>
        <v>11080.799999999997</v>
      </c>
      <c r="J728" s="2">
        <f>(E728-t_ext)*((U_vitre*s_tot)+(U_fond*s_tot))*60*pas_calc</f>
        <v>25744.362991334521</v>
      </c>
      <c r="K728" s="2">
        <f>(I728-J728-L728)/mcp_capteur</f>
        <v>1.9998692294112518E-2</v>
      </c>
      <c r="L728" s="2">
        <f>S_tubes*10*(E728-D728)*60*pas_calc</f>
        <v>-14743.557760510974</v>
      </c>
      <c r="M728" s="2">
        <f>(H728+L728)/(4180*V_tubes)</f>
        <v>3.5834764342240977E-2</v>
      </c>
    </row>
    <row r="729" spans="2:13" s="2" customFormat="1" x14ac:dyDescent="0.25">
      <c r="B729" s="2">
        <f t="shared" si="30"/>
        <v>11.566666666666666</v>
      </c>
      <c r="C729" s="2">
        <f>C728+pas_calc</f>
        <v>694</v>
      </c>
      <c r="D729" s="2">
        <f t="shared" si="31"/>
        <v>60.808734046914218</v>
      </c>
      <c r="E729" s="2">
        <f t="shared" si="32"/>
        <v>51.156585713094209</v>
      </c>
      <c r="F729" s="2">
        <f>P_sol*E_orientation*T_vitre*S_tubes*abs_tubes</f>
        <v>495.72000000000008</v>
      </c>
      <c r="G729" s="2">
        <f>P_sol*E_orientation*T_vitre*(s_tot-S_tubes)*abs_fond</f>
        <v>184.67999999999995</v>
      </c>
      <c r="H729" s="2">
        <f>(F729*60*pas_calc)</f>
        <v>29743.200000000004</v>
      </c>
      <c r="I729" s="2">
        <f>G729*60*pas_calc</f>
        <v>11080.799999999997</v>
      </c>
      <c r="J729" s="2">
        <f>(E729-t_ext)*((U_vitre*s_tot)+(U_fond*s_tot))*60*pas_calc</f>
        <v>25768.721398548747</v>
      </c>
      <c r="K729" s="2">
        <f>(I729-J729-L729)/mcp_capteur</f>
        <v>1.9966388048966565E-2</v>
      </c>
      <c r="L729" s="2">
        <f>S_tubes*10*(E729-D729)*60*pas_calc</f>
        <v>-14767.786950744616</v>
      </c>
      <c r="M729" s="2">
        <f>(H729+L729)/(4180*V_tubes)</f>
        <v>3.577687980683919E-2</v>
      </c>
    </row>
    <row r="730" spans="2:13" s="2" customFormat="1" x14ac:dyDescent="0.25">
      <c r="B730" s="2">
        <f t="shared" si="30"/>
        <v>11.583333333333334</v>
      </c>
      <c r="C730" s="2">
        <f>C729+pas_calc</f>
        <v>695</v>
      </c>
      <c r="D730" s="2">
        <f t="shared" si="31"/>
        <v>60.844510926721057</v>
      </c>
      <c r="E730" s="2">
        <f t="shared" si="32"/>
        <v>51.176552101143173</v>
      </c>
      <c r="F730" s="2">
        <f>P_sol*E_orientation*T_vitre*S_tubes*abs_tubes</f>
        <v>495.72000000000008</v>
      </c>
      <c r="G730" s="2">
        <f>P_sol*E_orientation*T_vitre*(s_tot-S_tubes)*abs_fond</f>
        <v>184.67999999999995</v>
      </c>
      <c r="H730" s="2">
        <f>(F730*60*pas_calc)</f>
        <v>29743.200000000004</v>
      </c>
      <c r="I730" s="2">
        <f>G730*60*pas_calc</f>
        <v>11080.799999999997</v>
      </c>
      <c r="J730" s="2">
        <f>(E730-t_ext)*((U_vitre*s_tot)+(U_fond*s_tot))*60*pas_calc</f>
        <v>25793.040459192387</v>
      </c>
      <c r="K730" s="2">
        <f>(I730-J730-L730)/mcp_capteur</f>
        <v>1.9934135985443389E-2</v>
      </c>
      <c r="L730" s="2">
        <f>S_tubes*10*(E730-D730)*60*pas_calc</f>
        <v>-14791.977003134163</v>
      </c>
      <c r="M730" s="2">
        <f>(H730+L730)/(4180*V_tubes)</f>
        <v>3.5719088773362148E-2</v>
      </c>
    </row>
    <row r="731" spans="2:13" s="2" customFormat="1" x14ac:dyDescent="0.25">
      <c r="B731" s="2">
        <f t="shared" si="30"/>
        <v>11.6</v>
      </c>
      <c r="C731" s="2">
        <f>C730+pas_calc</f>
        <v>696</v>
      </c>
      <c r="D731" s="2">
        <f t="shared" si="31"/>
        <v>60.880230015494419</v>
      </c>
      <c r="E731" s="2">
        <f t="shared" si="32"/>
        <v>51.196486237128617</v>
      </c>
      <c r="F731" s="2">
        <f>P_sol*E_orientation*T_vitre*S_tubes*abs_tubes</f>
        <v>495.72000000000008</v>
      </c>
      <c r="G731" s="2">
        <f>P_sol*E_orientation*T_vitre*(s_tot-S_tubes)*abs_fond</f>
        <v>184.67999999999995</v>
      </c>
      <c r="H731" s="2">
        <f>(F731*60*pas_calc)</f>
        <v>29743.200000000004</v>
      </c>
      <c r="I731" s="2">
        <f>G731*60*pas_calc</f>
        <v>11080.799999999997</v>
      </c>
      <c r="J731" s="2">
        <f>(E731-t_ext)*((U_vitre*s_tot)+(U_fond*s_tot))*60*pas_calc</f>
        <v>25817.320236822659</v>
      </c>
      <c r="K731" s="2">
        <f>(I731-J731-L731)/mcp_capteur</f>
        <v>1.9901936019254208E-2</v>
      </c>
      <c r="L731" s="2">
        <f>S_tubes*10*(E731-D731)*60*pas_calc</f>
        <v>-14816.127980899679</v>
      </c>
      <c r="M731" s="2">
        <f>(H731+L731)/(4180*V_tubes)</f>
        <v>3.5661391090774527E-2</v>
      </c>
    </row>
    <row r="732" spans="2:13" s="2" customFormat="1" x14ac:dyDescent="0.25">
      <c r="B732" s="2">
        <f t="shared" si="30"/>
        <v>11.616666666666667</v>
      </c>
      <c r="C732" s="2">
        <f>C731+pas_calc</f>
        <v>697</v>
      </c>
      <c r="D732" s="2">
        <f t="shared" si="31"/>
        <v>60.915891406585196</v>
      </c>
      <c r="E732" s="2">
        <f t="shared" si="32"/>
        <v>51.21638817314787</v>
      </c>
      <c r="F732" s="2">
        <f>P_sol*E_orientation*T_vitre*S_tubes*abs_tubes</f>
        <v>495.72000000000008</v>
      </c>
      <c r="G732" s="2">
        <f>P_sol*E_orientation*T_vitre*(s_tot-S_tubes)*abs_fond</f>
        <v>184.67999999999995</v>
      </c>
      <c r="H732" s="2">
        <f>(F732*60*pas_calc)</f>
        <v>29743.200000000004</v>
      </c>
      <c r="I732" s="2">
        <f>G732*60*pas_calc</f>
        <v>11080.799999999997</v>
      </c>
      <c r="J732" s="2">
        <f>(E732-t_ext)*((U_vitre*s_tot)+(U_fond*s_tot))*60*pas_calc</f>
        <v>25841.560794894107</v>
      </c>
      <c r="K732" s="2">
        <f>(I732-J732-L732)/mcp_capteur</f>
        <v>1.9869788066250293E-2</v>
      </c>
      <c r="L732" s="2">
        <f>S_tubes*10*(E732-D732)*60*pas_calc</f>
        <v>-14840.239947159111</v>
      </c>
      <c r="M732" s="2">
        <f>(H732+L732)/(4180*V_tubes)</f>
        <v>3.5603786608284935E-2</v>
      </c>
    </row>
    <row r="733" spans="2:13" s="2" customFormat="1" x14ac:dyDescent="0.25">
      <c r="B733" s="2">
        <f t="shared" si="30"/>
        <v>11.633333333333333</v>
      </c>
      <c r="C733" s="2">
        <f>C732+pas_calc</f>
        <v>698</v>
      </c>
      <c r="D733" s="2">
        <f t="shared" si="31"/>
        <v>60.95149519319348</v>
      </c>
      <c r="E733" s="2">
        <f t="shared" si="32"/>
        <v>51.236257961214122</v>
      </c>
      <c r="F733" s="2">
        <f>P_sol*E_orientation*T_vitre*S_tubes*abs_tubes</f>
        <v>495.72000000000008</v>
      </c>
      <c r="G733" s="2">
        <f>P_sol*E_orientation*T_vitre*(s_tot-S_tubes)*abs_fond</f>
        <v>184.67999999999995</v>
      </c>
      <c r="H733" s="2">
        <f>(F733*60*pas_calc)</f>
        <v>29743.200000000004</v>
      </c>
      <c r="I733" s="2">
        <f>G733*60*pas_calc</f>
        <v>11080.799999999997</v>
      </c>
      <c r="J733" s="2">
        <f>(E733-t_ext)*((U_vitre*s_tot)+(U_fond*s_tot))*60*pas_calc</f>
        <v>25865.762196758802</v>
      </c>
      <c r="K733" s="2">
        <f>(I733-J733-L733)/mcp_capteur</f>
        <v>1.9837692042403886E-2</v>
      </c>
      <c r="L733" s="2">
        <f>S_tubes*10*(E733-D733)*60*pas_calc</f>
        <v>-14864.31296492842</v>
      </c>
      <c r="M733" s="2">
        <f>(H733+L733)/(4180*V_tubes)</f>
        <v>3.5546275175345636E-2</v>
      </c>
    </row>
    <row r="734" spans="2:13" s="2" customFormat="1" x14ac:dyDescent="0.25">
      <c r="B734" s="2">
        <f t="shared" si="30"/>
        <v>11.65</v>
      </c>
      <c r="C734" s="2">
        <f>C733+pas_calc</f>
        <v>699</v>
      </c>
      <c r="D734" s="2">
        <f t="shared" si="31"/>
        <v>60.987041468368822</v>
      </c>
      <c r="E734" s="2">
        <f t="shared" si="32"/>
        <v>51.256095653256523</v>
      </c>
      <c r="F734" s="2">
        <f>P_sol*E_orientation*T_vitre*S_tubes*abs_tubes</f>
        <v>495.72000000000008</v>
      </c>
      <c r="G734" s="2">
        <f>P_sol*E_orientation*T_vitre*(s_tot-S_tubes)*abs_fond</f>
        <v>184.67999999999995</v>
      </c>
      <c r="H734" s="2">
        <f>(F734*60*pas_calc)</f>
        <v>29743.200000000004</v>
      </c>
      <c r="I734" s="2">
        <f>G734*60*pas_calc</f>
        <v>11080.799999999997</v>
      </c>
      <c r="J734" s="2">
        <f>(E734-t_ext)*((U_vitre*s_tot)+(U_fond*s_tot))*60*pas_calc</f>
        <v>25889.924505666448</v>
      </c>
      <c r="K734" s="2">
        <f>(I734-J734-L734)/mcp_capteur</f>
        <v>1.980564786384275E-2</v>
      </c>
      <c r="L734" s="2">
        <f>S_tubes*10*(E734-D734)*60*pas_calc</f>
        <v>-14888.347097121821</v>
      </c>
      <c r="M734" s="2">
        <f>(H734+L734)/(4180*V_tubes)</f>
        <v>3.5488856641651988E-2</v>
      </c>
    </row>
    <row r="735" spans="2:13" s="2" customFormat="1" x14ac:dyDescent="0.25">
      <c r="B735" s="2">
        <f t="shared" si="30"/>
        <v>11.666666666666666</v>
      </c>
      <c r="C735" s="2">
        <f>C734+pas_calc</f>
        <v>700</v>
      </c>
      <c r="D735" s="2">
        <f t="shared" si="31"/>
        <v>61.022530325010472</v>
      </c>
      <c r="E735" s="2">
        <f t="shared" si="32"/>
        <v>51.275901301120363</v>
      </c>
      <c r="F735" s="2">
        <f>P_sol*E_orientation*T_vitre*S_tubes*abs_tubes</f>
        <v>495.72000000000008</v>
      </c>
      <c r="G735" s="2">
        <f>P_sol*E_orientation*T_vitre*(s_tot-S_tubes)*abs_fond</f>
        <v>184.67999999999995</v>
      </c>
      <c r="H735" s="2">
        <f>(F735*60*pas_calc)</f>
        <v>29743.200000000004</v>
      </c>
      <c r="I735" s="2">
        <f>G735*60*pas_calc</f>
        <v>11080.799999999997</v>
      </c>
      <c r="J735" s="2">
        <f>(E735-t_ext)*((U_vitre*s_tot)+(U_fond*s_tot))*60*pas_calc</f>
        <v>25914.047784764603</v>
      </c>
      <c r="K735" s="2">
        <f>(I735-J735-L735)/mcp_capteur</f>
        <v>1.977365544681561E-2</v>
      </c>
      <c r="L735" s="2">
        <f>S_tubes*10*(E735-D735)*60*pas_calc</f>
        <v>-14912.342406551868</v>
      </c>
      <c r="M735" s="2">
        <f>(H735+L735)/(4180*V_tubes)</f>
        <v>3.54315308571422E-2</v>
      </c>
    </row>
    <row r="736" spans="2:13" s="2" customFormat="1" x14ac:dyDescent="0.25">
      <c r="B736" s="2">
        <f t="shared" si="30"/>
        <v>11.683333333333334</v>
      </c>
      <c r="C736" s="2">
        <f>C735+pas_calc</f>
        <v>701</v>
      </c>
      <c r="D736" s="2">
        <f t="shared" si="31"/>
        <v>61.05796185586761</v>
      </c>
      <c r="E736" s="2">
        <f t="shared" si="32"/>
        <v>51.295674956567176</v>
      </c>
      <c r="F736" s="2">
        <f>P_sol*E_orientation*T_vitre*S_tubes*abs_tubes</f>
        <v>495.72000000000008</v>
      </c>
      <c r="G736" s="2">
        <f>P_sol*E_orientation*T_vitre*(s_tot-S_tubes)*abs_fond</f>
        <v>184.67999999999995</v>
      </c>
      <c r="H736" s="2">
        <f>(F736*60*pas_calc)</f>
        <v>29743.200000000004</v>
      </c>
      <c r="I736" s="2">
        <f>G736*60*pas_calc</f>
        <v>11080.799999999997</v>
      </c>
      <c r="J736" s="2">
        <f>(E736-t_ext)*((U_vitre*s_tot)+(U_fond*s_tot))*60*pas_calc</f>
        <v>25938.13209709882</v>
      </c>
      <c r="K736" s="2">
        <f>(I736-J736-L736)/mcp_capteur</f>
        <v>1.9741714707711255E-2</v>
      </c>
      <c r="L736" s="2">
        <f>S_tubes*10*(E736-D736)*60*pas_calc</f>
        <v>-14936.298955929667</v>
      </c>
      <c r="M736" s="2">
        <f>(H736+L736)/(4180*V_tubes)</f>
        <v>3.5374297671996846E-2</v>
      </c>
    </row>
    <row r="737" spans="2:13" s="2" customFormat="1" x14ac:dyDescent="0.25">
      <c r="B737" s="2">
        <f t="shared" si="30"/>
        <v>11.7</v>
      </c>
      <c r="C737" s="2">
        <f>C736+pas_calc</f>
        <v>702</v>
      </c>
      <c r="D737" s="2">
        <f t="shared" si="31"/>
        <v>61.09333615353961</v>
      </c>
      <c r="E737" s="2">
        <f t="shared" si="32"/>
        <v>51.315416671274889</v>
      </c>
      <c r="F737" s="2">
        <f>P_sol*E_orientation*T_vitre*S_tubes*abs_tubes</f>
        <v>495.72000000000008</v>
      </c>
      <c r="G737" s="2">
        <f>P_sol*E_orientation*T_vitre*(s_tot-S_tubes)*abs_fond</f>
        <v>184.67999999999995</v>
      </c>
      <c r="H737" s="2">
        <f>(F737*60*pas_calc)</f>
        <v>29743.200000000004</v>
      </c>
      <c r="I737" s="2">
        <f>G737*60*pas_calc</f>
        <v>11080.799999999997</v>
      </c>
      <c r="J737" s="2">
        <f>(E737-t_ext)*((U_vitre*s_tot)+(U_fond*s_tot))*60*pas_calc</f>
        <v>25962.177505612817</v>
      </c>
      <c r="K737" s="2">
        <f>(I737-J737-L737)/mcp_capteur</f>
        <v>1.9709825563051255E-2</v>
      </c>
      <c r="L737" s="2">
        <f>S_tubes*10*(E737-D737)*60*pas_calc</f>
        <v>-14960.216807865025</v>
      </c>
      <c r="M737" s="2">
        <f>(H737+L737)/(4180*V_tubes)</f>
        <v>3.5317156936638526E-2</v>
      </c>
    </row>
    <row r="738" spans="2:13" s="2" customFormat="1" x14ac:dyDescent="0.25">
      <c r="B738" s="2">
        <f t="shared" si="30"/>
        <v>11.716666666666667</v>
      </c>
      <c r="C738" s="2">
        <f>C737+pas_calc</f>
        <v>703</v>
      </c>
      <c r="D738" s="2">
        <f t="shared" si="31"/>
        <v>61.128653310476246</v>
      </c>
      <c r="E738" s="2">
        <f t="shared" si="32"/>
        <v>51.335126496837937</v>
      </c>
      <c r="F738" s="2">
        <f>P_sol*E_orientation*T_vitre*S_tubes*abs_tubes</f>
        <v>495.72000000000008</v>
      </c>
      <c r="G738" s="2">
        <f>P_sol*E_orientation*T_vitre*(s_tot-S_tubes)*abs_fond</f>
        <v>184.67999999999995</v>
      </c>
      <c r="H738" s="2">
        <f>(F738*60*pas_calc)</f>
        <v>29743.200000000004</v>
      </c>
      <c r="I738" s="2">
        <f>G738*60*pas_calc</f>
        <v>11080.799999999997</v>
      </c>
      <c r="J738" s="2">
        <f>(E738-t_ext)*((U_vitre*s_tot)+(U_fond*s_tot))*60*pas_calc</f>
        <v>25986.184073148608</v>
      </c>
      <c r="K738" s="2">
        <f>(I738-J738-L738)/mcp_capteur</f>
        <v>1.9677987929500887E-2</v>
      </c>
      <c r="L738" s="2">
        <f>S_tubes*10*(E738-D738)*60*pas_calc</f>
        <v>-14984.096024866614</v>
      </c>
      <c r="M738" s="2">
        <f>(H738+L738)/(4180*V_tubes)</f>
        <v>3.5260108501731433E-2</v>
      </c>
    </row>
    <row r="739" spans="2:13" s="2" customFormat="1" x14ac:dyDescent="0.25">
      <c r="B739" s="2">
        <f t="shared" si="30"/>
        <v>11.733333333333333</v>
      </c>
      <c r="C739" s="2">
        <f>C738+pas_calc</f>
        <v>704</v>
      </c>
      <c r="D739" s="2">
        <f t="shared" si="31"/>
        <v>61.163913418977977</v>
      </c>
      <c r="E739" s="2">
        <f t="shared" si="32"/>
        <v>51.354804484767435</v>
      </c>
      <c r="F739" s="2">
        <f>P_sol*E_orientation*T_vitre*S_tubes*abs_tubes</f>
        <v>495.72000000000008</v>
      </c>
      <c r="G739" s="2">
        <f>P_sol*E_orientation*T_vitre*(s_tot-S_tubes)*abs_fond</f>
        <v>184.67999999999995</v>
      </c>
      <c r="H739" s="2">
        <f>(F739*60*pas_calc)</f>
        <v>29743.200000000004</v>
      </c>
      <c r="I739" s="2">
        <f>G739*60*pas_calc</f>
        <v>11080.799999999997</v>
      </c>
      <c r="J739" s="2">
        <f>(E739-t_ext)*((U_vitre*s_tot)+(U_fond*s_tot))*60*pas_calc</f>
        <v>26010.151862446735</v>
      </c>
      <c r="K739" s="2">
        <f>(I739-J739-L739)/mcp_capteur</f>
        <v>1.9646201723848209E-2</v>
      </c>
      <c r="L739" s="2">
        <f>S_tubes*10*(E739-D739)*60*pas_calc</f>
        <v>-15007.936669342131</v>
      </c>
      <c r="M739" s="2">
        <f>(H739+L739)/(4180*V_tubes)</f>
        <v>3.5203152218181009E-2</v>
      </c>
    </row>
    <row r="740" spans="2:13" s="2" customFormat="1" x14ac:dyDescent="0.25">
      <c r="B740" s="2">
        <f t="shared" ref="B740:B758" si="33">C740/60</f>
        <v>11.75</v>
      </c>
      <c r="C740" s="2">
        <f>C739+pas_calc</f>
        <v>705</v>
      </c>
      <c r="D740" s="2">
        <f t="shared" si="31"/>
        <v>61.199116571196157</v>
      </c>
      <c r="E740" s="2">
        <f t="shared" si="32"/>
        <v>51.374450686491286</v>
      </c>
      <c r="F740" s="2">
        <f>P_sol*E_orientation*T_vitre*S_tubes*abs_tubes</f>
        <v>495.72000000000008</v>
      </c>
      <c r="G740" s="2">
        <f>P_sol*E_orientation*T_vitre*(s_tot-S_tubes)*abs_fond</f>
        <v>184.67999999999995</v>
      </c>
      <c r="H740" s="2">
        <f>(F740*60*pas_calc)</f>
        <v>29743.200000000004</v>
      </c>
      <c r="I740" s="2">
        <f>G740*60*pas_calc</f>
        <v>11080.799999999997</v>
      </c>
      <c r="J740" s="2">
        <f>(E740-t_ext)*((U_vitre*s_tot)+(U_fond*s_tot))*60*pas_calc</f>
        <v>26034.080936146387</v>
      </c>
      <c r="K740" s="2">
        <f>(I740-J740-L740)/mcp_capteur</f>
        <v>1.9614466863015878E-2</v>
      </c>
      <c r="L740" s="2">
        <f>S_tubes*10*(E740-D740)*60*pas_calc</f>
        <v>-15031.738803598453</v>
      </c>
      <c r="M740" s="2">
        <f>(H740+L740)/(4180*V_tubes)</f>
        <v>3.5146287937133543E-2</v>
      </c>
    </row>
    <row r="741" spans="2:13" s="2" customFormat="1" x14ac:dyDescent="0.25">
      <c r="B741" s="2">
        <f t="shared" si="33"/>
        <v>11.766666666666667</v>
      </c>
      <c r="C741" s="2">
        <f>C740+pas_calc</f>
        <v>706</v>
      </c>
      <c r="D741" s="2">
        <f t="shared" ref="D741:D758" si="34">D740+M740</f>
        <v>61.234262859133288</v>
      </c>
      <c r="E741" s="2">
        <f t="shared" ref="E741:E758" si="35">E740+K740</f>
        <v>51.394065153354305</v>
      </c>
      <c r="F741" s="2">
        <f>P_sol*E_orientation*T_vitre*S_tubes*abs_tubes</f>
        <v>495.72000000000008</v>
      </c>
      <c r="G741" s="2">
        <f>P_sol*E_orientation*T_vitre*(s_tot-S_tubes)*abs_fond</f>
        <v>184.67999999999995</v>
      </c>
      <c r="H741" s="2">
        <f>(F741*60*pas_calc)</f>
        <v>29743.200000000004</v>
      </c>
      <c r="I741" s="2">
        <f>G741*60*pas_calc</f>
        <v>11080.799999999997</v>
      </c>
      <c r="J741" s="2">
        <f>(E741-t_ext)*((U_vitre*s_tot)+(U_fond*s_tot))*60*pas_calc</f>
        <v>26057.971356785543</v>
      </c>
      <c r="K741" s="2">
        <f>(I741-J741-L741)/mcp_capteur</f>
        <v>1.9582783264075261E-2</v>
      </c>
      <c r="L741" s="2">
        <f>S_tubes*10*(E741-D741)*60*pas_calc</f>
        <v>-15055.502489841847</v>
      </c>
      <c r="M741" s="2">
        <f>(H741+L741)/(4180*V_tubes)</f>
        <v>3.5089515509975709E-2</v>
      </c>
    </row>
    <row r="742" spans="2:13" s="2" customFormat="1" x14ac:dyDescent="0.25">
      <c r="B742" s="2">
        <f t="shared" si="33"/>
        <v>11.783333333333333</v>
      </c>
      <c r="C742" s="2">
        <f>C741+pas_calc</f>
        <v>707</v>
      </c>
      <c r="D742" s="2">
        <f t="shared" si="34"/>
        <v>61.269352374643262</v>
      </c>
      <c r="E742" s="2">
        <f t="shared" si="35"/>
        <v>51.413647936618382</v>
      </c>
      <c r="F742" s="2">
        <f>P_sol*E_orientation*T_vitre*S_tubes*abs_tubes</f>
        <v>495.72000000000008</v>
      </c>
      <c r="G742" s="2">
        <f>P_sol*E_orientation*T_vitre*(s_tot-S_tubes)*abs_fond</f>
        <v>184.67999999999995</v>
      </c>
      <c r="H742" s="2">
        <f>(F742*60*pas_calc)</f>
        <v>29743.200000000004</v>
      </c>
      <c r="I742" s="2">
        <f>G742*60*pas_calc</f>
        <v>11080.799999999997</v>
      </c>
      <c r="J742" s="2">
        <f>(E742-t_ext)*((U_vitre*s_tot)+(U_fond*s_tot))*60*pas_calc</f>
        <v>26081.82318680119</v>
      </c>
      <c r="K742" s="2">
        <f>(I742-J742-L742)/mcp_capteur</f>
        <v>1.9551150844219135E-2</v>
      </c>
      <c r="L742" s="2">
        <f>S_tubes*10*(E742-D742)*60*pas_calc</f>
        <v>-15079.227790178069</v>
      </c>
      <c r="M742" s="2">
        <f>(H742+L742)/(4180*V_tubes)</f>
        <v>3.5032834788334286E-2</v>
      </c>
    </row>
    <row r="743" spans="2:13" s="2" customFormat="1" x14ac:dyDescent="0.25">
      <c r="B743" s="2">
        <f t="shared" si="33"/>
        <v>11.8</v>
      </c>
      <c r="C743" s="2">
        <f>C742+pas_calc</f>
        <v>708</v>
      </c>
      <c r="D743" s="2">
        <f t="shared" si="34"/>
        <v>61.304385209431594</v>
      </c>
      <c r="E743" s="2">
        <f t="shared" si="35"/>
        <v>51.433199087462604</v>
      </c>
      <c r="F743" s="2">
        <f>P_sol*E_orientation*T_vitre*S_tubes*abs_tubes</f>
        <v>495.72000000000008</v>
      </c>
      <c r="G743" s="2">
        <f>P_sol*E_orientation*T_vitre*(s_tot-S_tubes)*abs_fond</f>
        <v>184.67999999999995</v>
      </c>
      <c r="H743" s="2">
        <f>(F743*60*pas_calc)</f>
        <v>29743.200000000004</v>
      </c>
      <c r="I743" s="2">
        <f>G743*60*pas_calc</f>
        <v>11080.799999999997</v>
      </c>
      <c r="J743" s="2">
        <f>(E743-t_ext)*((U_vitre*s_tot)+(U_fond*s_tot))*60*pas_calc</f>
        <v>26105.636488529453</v>
      </c>
      <c r="K743" s="2">
        <f>(I743-J743-L743)/mcp_capteur</f>
        <v>1.9519569520774892E-2</v>
      </c>
      <c r="L743" s="2">
        <f>S_tubes*10*(E743-D743)*60*pas_calc</f>
        <v>-15102.914766612555</v>
      </c>
      <c r="M743" s="2">
        <f>(H743+L743)/(4180*V_tubes)</f>
        <v>3.4976245624075732E-2</v>
      </c>
    </row>
    <row r="744" spans="2:13" s="2" customFormat="1" x14ac:dyDescent="0.25">
      <c r="B744" s="2">
        <f t="shared" si="33"/>
        <v>11.816666666666666</v>
      </c>
      <c r="C744" s="2">
        <f>C743+pas_calc</f>
        <v>709</v>
      </c>
      <c r="D744" s="2">
        <f t="shared" si="34"/>
        <v>61.339361455055666</v>
      </c>
      <c r="E744" s="2">
        <f t="shared" si="35"/>
        <v>51.452718656983379</v>
      </c>
      <c r="F744" s="2">
        <f>P_sol*E_orientation*T_vitre*S_tubes*abs_tubes</f>
        <v>495.72000000000008</v>
      </c>
      <c r="G744" s="2">
        <f>P_sol*E_orientation*T_vitre*(s_tot-S_tubes)*abs_fond</f>
        <v>184.67999999999995</v>
      </c>
      <c r="H744" s="2">
        <f>(F744*60*pas_calc)</f>
        <v>29743.200000000004</v>
      </c>
      <c r="I744" s="2">
        <f>G744*60*pas_calc</f>
        <v>11080.799999999997</v>
      </c>
      <c r="J744" s="2">
        <f>(E744-t_ext)*((U_vitre*s_tot)+(U_fond*s_tot))*60*pas_calc</f>
        <v>26129.411324205757</v>
      </c>
      <c r="K744" s="2">
        <f>(I744-J744-L744)/mcp_capteur</f>
        <v>1.9488039211210433E-2</v>
      </c>
      <c r="L744" s="2">
        <f>S_tubes*10*(E744-D744)*60*pas_calc</f>
        <v>-15126.563481050602</v>
      </c>
      <c r="M744" s="2">
        <f>(H744+L744)/(4180*V_tubes)</f>
        <v>3.4919747869305733E-2</v>
      </c>
    </row>
    <row r="745" spans="2:13" s="2" customFormat="1" x14ac:dyDescent="0.25">
      <c r="B745" s="2">
        <f t="shared" si="33"/>
        <v>11.833333333333334</v>
      </c>
      <c r="C745" s="2">
        <f>C744+pas_calc</f>
        <v>710</v>
      </c>
      <c r="D745" s="2">
        <f t="shared" si="34"/>
        <v>61.374281202924969</v>
      </c>
      <c r="E745" s="2">
        <f t="shared" si="35"/>
        <v>51.47220669619459</v>
      </c>
      <c r="F745" s="2">
        <f>P_sol*E_orientation*T_vitre*S_tubes*abs_tubes</f>
        <v>495.72000000000008</v>
      </c>
      <c r="G745" s="2">
        <f>P_sol*E_orientation*T_vitre*(s_tot-S_tubes)*abs_fond</f>
        <v>184.67999999999995</v>
      </c>
      <c r="H745" s="2">
        <f>(F745*60*pas_calc)</f>
        <v>29743.200000000004</v>
      </c>
      <c r="I745" s="2">
        <f>G745*60*pas_calc</f>
        <v>11080.799999999997</v>
      </c>
      <c r="J745" s="2">
        <f>(E745-t_ext)*((U_vitre*s_tot)+(U_fond*s_tot))*60*pas_calc</f>
        <v>26153.147755965008</v>
      </c>
      <c r="K745" s="2">
        <f>(I745-J745-L745)/mcp_capteur</f>
        <v>1.9456559833117809E-2</v>
      </c>
      <c r="L745" s="2">
        <f>S_tubes*10*(E745-D745)*60*pas_calc</f>
        <v>-15150.173995297482</v>
      </c>
      <c r="M745" s="2">
        <f>(H745+L745)/(4180*V_tubes)</f>
        <v>3.4863341376368942E-2</v>
      </c>
    </row>
    <row r="746" spans="2:13" s="2" customFormat="1" x14ac:dyDescent="0.25">
      <c r="B746" s="2">
        <f t="shared" si="33"/>
        <v>11.85</v>
      </c>
      <c r="C746" s="2">
        <f>C745+pas_calc</f>
        <v>711</v>
      </c>
      <c r="D746" s="2">
        <f t="shared" si="34"/>
        <v>61.409144544301341</v>
      </c>
      <c r="E746" s="2">
        <f t="shared" si="35"/>
        <v>51.491663256027707</v>
      </c>
      <c r="F746" s="2">
        <f>P_sol*E_orientation*T_vitre*S_tubes*abs_tubes</f>
        <v>495.72000000000008</v>
      </c>
      <c r="G746" s="2">
        <f>P_sol*E_orientation*T_vitre*(s_tot-S_tubes)*abs_fond</f>
        <v>184.67999999999995</v>
      </c>
      <c r="H746" s="2">
        <f>(F746*60*pas_calc)</f>
        <v>29743.200000000004</v>
      </c>
      <c r="I746" s="2">
        <f>G746*60*pas_calc</f>
        <v>11080.799999999997</v>
      </c>
      <c r="J746" s="2">
        <f>(E746-t_ext)*((U_vitre*s_tot)+(U_fond*s_tot))*60*pas_calc</f>
        <v>26176.845845841748</v>
      </c>
      <c r="K746" s="2">
        <f>(I746-J746-L746)/mcp_capteur</f>
        <v>1.9425131304228217E-2</v>
      </c>
      <c r="L746" s="2">
        <f>S_tubes*10*(E746-D746)*60*pas_calc</f>
        <v>-15173.746371058663</v>
      </c>
      <c r="M746" s="2">
        <f>(H746+L746)/(4180*V_tubes)</f>
        <v>3.4807025997848462E-2</v>
      </c>
    </row>
    <row r="747" spans="2:13" s="2" customFormat="1" x14ac:dyDescent="0.25">
      <c r="B747" s="2">
        <f t="shared" si="33"/>
        <v>11.866666666666667</v>
      </c>
      <c r="C747" s="2">
        <f>C746+pas_calc</f>
        <v>712</v>
      </c>
      <c r="D747" s="2">
        <f t="shared" si="34"/>
        <v>61.443951570299191</v>
      </c>
      <c r="E747" s="2">
        <f t="shared" si="35"/>
        <v>51.511088387331938</v>
      </c>
      <c r="F747" s="2">
        <f>P_sol*E_orientation*T_vitre*S_tubes*abs_tubes</f>
        <v>495.72000000000008</v>
      </c>
      <c r="G747" s="2">
        <f>P_sol*E_orientation*T_vitre*(s_tot-S_tubes)*abs_fond</f>
        <v>184.67999999999995</v>
      </c>
      <c r="H747" s="2">
        <f>(F747*60*pas_calc)</f>
        <v>29743.200000000004</v>
      </c>
      <c r="I747" s="2">
        <f>G747*60*pas_calc</f>
        <v>11080.799999999997</v>
      </c>
      <c r="J747" s="2">
        <f>(E747-t_ext)*((U_vitre*s_tot)+(U_fond*s_tot))*60*pas_calc</f>
        <v>26200.505655770299</v>
      </c>
      <c r="K747" s="2">
        <f>(I747-J747-L747)/mcp_capteur</f>
        <v>1.9393753542399281E-2</v>
      </c>
      <c r="L747" s="2">
        <f>S_tubes*10*(E747-D747)*60*pas_calc</f>
        <v>-15197.280669939899</v>
      </c>
      <c r="M747" s="2">
        <f>(H747+L747)/(4180*V_tubes)</f>
        <v>3.4750801586565593E-2</v>
      </c>
    </row>
    <row r="748" spans="2:13" s="2" customFormat="1" x14ac:dyDescent="0.25">
      <c r="B748" s="2">
        <f t="shared" si="33"/>
        <v>11.883333333333333</v>
      </c>
      <c r="C748" s="2">
        <f>C747+pas_calc</f>
        <v>713</v>
      </c>
      <c r="D748" s="2">
        <f t="shared" si="34"/>
        <v>61.47870237188576</v>
      </c>
      <c r="E748" s="2">
        <f t="shared" si="35"/>
        <v>51.530482140874341</v>
      </c>
      <c r="F748" s="2">
        <f>P_sol*E_orientation*T_vitre*S_tubes*abs_tubes</f>
        <v>495.72000000000008</v>
      </c>
      <c r="G748" s="2">
        <f>P_sol*E_orientation*T_vitre*(s_tot-S_tubes)*abs_fond</f>
        <v>184.67999999999995</v>
      </c>
      <c r="H748" s="2">
        <f>(F748*60*pas_calc)</f>
        <v>29743.200000000004</v>
      </c>
      <c r="I748" s="2">
        <f>G748*60*pas_calc</f>
        <v>11080.799999999997</v>
      </c>
      <c r="J748" s="2">
        <f>(E748-t_ext)*((U_vitre*s_tot)+(U_fond*s_tot))*60*pas_calc</f>
        <v>26224.127247584951</v>
      </c>
      <c r="K748" s="2">
        <f>(I748-J748-L748)/mcp_capteur</f>
        <v>1.9362426465629596E-2</v>
      </c>
      <c r="L748" s="2">
        <f>S_tubes*10*(E748-D748)*60*pas_calc</f>
        <v>-15220.776953447472</v>
      </c>
      <c r="M748" s="2">
        <f>(H748+L748)/(4180*V_tubes)</f>
        <v>3.4694667995579284E-2</v>
      </c>
    </row>
    <row r="749" spans="2:13" s="2" customFormat="1" x14ac:dyDescent="0.25">
      <c r="B749" s="2">
        <f t="shared" si="33"/>
        <v>11.9</v>
      </c>
      <c r="C749" s="2">
        <f>C748+pas_calc</f>
        <v>714</v>
      </c>
      <c r="D749" s="2">
        <f t="shared" si="34"/>
        <v>61.51339703988134</v>
      </c>
      <c r="E749" s="2">
        <f t="shared" si="35"/>
        <v>51.549844567339967</v>
      </c>
      <c r="F749" s="2">
        <f>P_sol*E_orientation*T_vitre*S_tubes*abs_tubes</f>
        <v>495.72000000000008</v>
      </c>
      <c r="G749" s="2">
        <f>P_sol*E_orientation*T_vitre*(s_tot-S_tubes)*abs_fond</f>
        <v>184.67999999999995</v>
      </c>
      <c r="H749" s="2">
        <f>(F749*60*pas_calc)</f>
        <v>29743.200000000004</v>
      </c>
      <c r="I749" s="2">
        <f>G749*60*pas_calc</f>
        <v>11080.799999999997</v>
      </c>
      <c r="J749" s="2">
        <f>(E749-t_ext)*((U_vitre*s_tot)+(U_fond*s_tot))*60*pas_calc</f>
        <v>26247.710683020079</v>
      </c>
      <c r="K749" s="2">
        <f>(I749-J749-L749)/mcp_capteur</f>
        <v>1.9331149992055544E-2</v>
      </c>
      <c r="L749" s="2">
        <f>S_tubes*10*(E749-D749)*60*pas_calc</f>
        <v>-15244.235282988304</v>
      </c>
      <c r="M749" s="2">
        <f>(H749+L749)/(4180*V_tubes)</f>
        <v>3.4638625078185881E-2</v>
      </c>
    </row>
    <row r="750" spans="2:13" s="2" customFormat="1" x14ac:dyDescent="0.25">
      <c r="B750" s="2">
        <f t="shared" si="33"/>
        <v>11.916666666666666</v>
      </c>
      <c r="C750" s="2">
        <f>C749+pas_calc</f>
        <v>715</v>
      </c>
      <c r="D750" s="2">
        <f t="shared" si="34"/>
        <v>61.548035664959528</v>
      </c>
      <c r="E750" s="2">
        <f t="shared" si="35"/>
        <v>51.569175717332023</v>
      </c>
      <c r="F750" s="2">
        <f>P_sol*E_orientation*T_vitre*S_tubes*abs_tubes</f>
        <v>495.72000000000008</v>
      </c>
      <c r="G750" s="2">
        <f>P_sol*E_orientation*T_vitre*(s_tot-S_tubes)*abs_fond</f>
        <v>184.67999999999995</v>
      </c>
      <c r="H750" s="2">
        <f>(F750*60*pas_calc)</f>
        <v>29743.200000000004</v>
      </c>
      <c r="I750" s="2">
        <f>G750*60*pas_calc</f>
        <v>11080.799999999997</v>
      </c>
      <c r="J750" s="2">
        <f>(E750-t_ext)*((U_vitre*s_tot)+(U_fond*s_tot))*60*pas_calc</f>
        <v>26271.256023710404</v>
      </c>
      <c r="K750" s="2">
        <f>(I750-J750-L750)/mcp_capteur</f>
        <v>1.929992403991946E-2</v>
      </c>
      <c r="L750" s="2">
        <f>S_tubes*10*(E750-D750)*60*pas_calc</f>
        <v>-15267.655719870085</v>
      </c>
      <c r="M750" s="2">
        <f>(H750+L750)/(4180*V_tubes)</f>
        <v>3.4582672687918765E-2</v>
      </c>
    </row>
    <row r="751" spans="2:13" s="2" customFormat="1" x14ac:dyDescent="0.25">
      <c r="B751" s="2">
        <f t="shared" si="33"/>
        <v>11.933333333333334</v>
      </c>
      <c r="C751" s="2">
        <f>C750+pas_calc</f>
        <v>716</v>
      </c>
      <c r="D751" s="2">
        <f t="shared" si="34"/>
        <v>61.582618337647446</v>
      </c>
      <c r="E751" s="2">
        <f t="shared" si="35"/>
        <v>51.588475641371943</v>
      </c>
      <c r="F751" s="2">
        <f>P_sol*E_orientation*T_vitre*S_tubes*abs_tubes</f>
        <v>495.72000000000008</v>
      </c>
      <c r="G751" s="2">
        <f>P_sol*E_orientation*T_vitre*(s_tot-S_tubes)*abs_fond</f>
        <v>184.67999999999995</v>
      </c>
      <c r="H751" s="2">
        <f>(F751*60*pas_calc)</f>
        <v>29743.200000000004</v>
      </c>
      <c r="I751" s="2">
        <f>G751*60*pas_calc</f>
        <v>11080.799999999997</v>
      </c>
      <c r="J751" s="2">
        <f>(E751-t_ext)*((U_vitre*s_tot)+(U_fond*s_tot))*60*pas_calc</f>
        <v>26294.763331191029</v>
      </c>
      <c r="K751" s="2">
        <f>(I751-J751-L751)/mcp_capteur</f>
        <v>1.9268748527622392E-2</v>
      </c>
      <c r="L751" s="2">
        <f>S_tubes*10*(E751-D751)*60*pas_calc</f>
        <v>-15291.038325301521</v>
      </c>
      <c r="M751" s="2">
        <f>(H751+L751)/(4180*V_tubes)</f>
        <v>3.4526810678547827E-2</v>
      </c>
    </row>
    <row r="752" spans="2:13" s="2" customFormat="1" x14ac:dyDescent="0.25">
      <c r="B752" s="2">
        <f t="shared" si="33"/>
        <v>11.95</v>
      </c>
      <c r="C752" s="2">
        <f>C751+pas_calc</f>
        <v>717</v>
      </c>
      <c r="D752" s="2">
        <f t="shared" si="34"/>
        <v>61.617145148325996</v>
      </c>
      <c r="E752" s="2">
        <f t="shared" si="35"/>
        <v>51.607744389899565</v>
      </c>
      <c r="F752" s="2">
        <f>P_sol*E_orientation*T_vitre*S_tubes*abs_tubes</f>
        <v>495.72000000000008</v>
      </c>
      <c r="G752" s="2">
        <f>P_sol*E_orientation*T_vitre*(s_tot-S_tubes)*abs_fond</f>
        <v>184.67999999999995</v>
      </c>
      <c r="H752" s="2">
        <f>(F752*60*pas_calc)</f>
        <v>29743.200000000004</v>
      </c>
      <c r="I752" s="2">
        <f>G752*60*pas_calc</f>
        <v>11080.799999999997</v>
      </c>
      <c r="J752" s="2">
        <f>(E752-t_ext)*((U_vitre*s_tot)+(U_fond*s_tot))*60*pas_calc</f>
        <v>26318.232666897671</v>
      </c>
      <c r="K752" s="2">
        <f>(I752-J752-L752)/mcp_capteur</f>
        <v>1.9237623373691806E-2</v>
      </c>
      <c r="L752" s="2">
        <f>S_tubes*10*(E752-D752)*60*pas_calc</f>
        <v>-15314.383160392441</v>
      </c>
      <c r="M752" s="2">
        <f>(H752+L752)/(4180*V_tubes)</f>
        <v>3.4471038904079147E-2</v>
      </c>
    </row>
    <row r="753" spans="2:13" s="2" customFormat="1" x14ac:dyDescent="0.25">
      <c r="B753" s="2">
        <f t="shared" si="33"/>
        <v>11.966666666666667</v>
      </c>
      <c r="C753" s="2">
        <f>C752+pas_calc</f>
        <v>718</v>
      </c>
      <c r="D753" s="2">
        <f t="shared" si="34"/>
        <v>61.651616187230076</v>
      </c>
      <c r="E753" s="2">
        <f t="shared" si="35"/>
        <v>51.626982013273256</v>
      </c>
      <c r="F753" s="2">
        <f>P_sol*E_orientation*T_vitre*S_tubes*abs_tubes</f>
        <v>495.72000000000008</v>
      </c>
      <c r="G753" s="2">
        <f>P_sol*E_orientation*T_vitre*(s_tot-S_tubes)*abs_fond</f>
        <v>184.67999999999995</v>
      </c>
      <c r="H753" s="2">
        <f>(F753*60*pas_calc)</f>
        <v>29743.200000000004</v>
      </c>
      <c r="I753" s="2">
        <f>G753*60*pas_calc</f>
        <v>11080.799999999997</v>
      </c>
      <c r="J753" s="2">
        <f>(E753-t_ext)*((U_vitre*s_tot)+(U_fond*s_tot))*60*pas_calc</f>
        <v>26341.664092166826</v>
      </c>
      <c r="K753" s="2">
        <f>(I753-J753-L753)/mcp_capteur</f>
        <v>1.9206548496777033E-2</v>
      </c>
      <c r="L753" s="2">
        <f>S_tubes*10*(E753-D753)*60*pas_calc</f>
        <v>-15337.690286153937</v>
      </c>
      <c r="M753" s="2">
        <f>(H753+L753)/(4180*V_tubes)</f>
        <v>3.4415357218754723E-2</v>
      </c>
    </row>
    <row r="754" spans="2:13" s="2" customFormat="1" x14ac:dyDescent="0.25">
      <c r="B754" s="2">
        <f t="shared" si="33"/>
        <v>11.983333333333333</v>
      </c>
      <c r="C754" s="2">
        <f>C753+pas_calc</f>
        <v>719</v>
      </c>
      <c r="D754" s="2">
        <f t="shared" si="34"/>
        <v>61.686031544448831</v>
      </c>
      <c r="E754" s="2">
        <f t="shared" si="35"/>
        <v>51.646188561770032</v>
      </c>
      <c r="F754" s="2">
        <f>P_sol*E_orientation*T_vitre*S_tubes*abs_tubes</f>
        <v>495.72000000000008</v>
      </c>
      <c r="G754" s="2">
        <f>P_sol*E_orientation*T_vitre*(s_tot-S_tubes)*abs_fond</f>
        <v>184.67999999999995</v>
      </c>
      <c r="H754" s="2">
        <f>(F754*60*pas_calc)</f>
        <v>29743.200000000004</v>
      </c>
      <c r="I754" s="2">
        <f>G754*60*pas_calc</f>
        <v>11080.799999999997</v>
      </c>
      <c r="J754" s="2">
        <f>(E754-t_ext)*((U_vitre*s_tot)+(U_fond*s_tot))*60*pas_calc</f>
        <v>26365.057668235902</v>
      </c>
      <c r="K754" s="2">
        <f>(I754-J754-L754)/mcp_capteur</f>
        <v>1.9175523815664293E-2</v>
      </c>
      <c r="L754" s="2">
        <f>S_tubes*10*(E754-D754)*60*pas_calc</f>
        <v>-15360.959763498562</v>
      </c>
      <c r="M754" s="2">
        <f>(H754+L754)/(4180*V_tubes)</f>
        <v>3.4359765477051947E-2</v>
      </c>
    </row>
    <row r="755" spans="2:13" s="2" customFormat="1" x14ac:dyDescent="0.25">
      <c r="B755" s="2">
        <f t="shared" si="33"/>
        <v>12</v>
      </c>
      <c r="C755" s="2">
        <f>C754+pas_calc</f>
        <v>720</v>
      </c>
      <c r="D755" s="2">
        <f t="shared" si="34"/>
        <v>61.72039130992588</v>
      </c>
      <c r="E755" s="2">
        <f t="shared" si="35"/>
        <v>51.665364085585693</v>
      </c>
      <c r="F755" s="2">
        <f>P_sol*E_orientation*T_vitre*S_tubes*abs_tubes</f>
        <v>495.72000000000008</v>
      </c>
      <c r="G755" s="2">
        <f>P_sol*E_orientation*T_vitre*(s_tot-S_tubes)*abs_fond</f>
        <v>184.67999999999995</v>
      </c>
      <c r="H755" s="2">
        <f>(F755*60*pas_calc)</f>
        <v>29743.200000000004</v>
      </c>
      <c r="I755" s="2">
        <f>G755*60*pas_calc</f>
        <v>11080.799999999997</v>
      </c>
      <c r="J755" s="2">
        <f>(E755-t_ext)*((U_vitre*s_tot)+(U_fond*s_tot))*60*pas_calc</f>
        <v>26388.413456243376</v>
      </c>
      <c r="K755" s="2">
        <f>(I755-J755-L755)/mcp_capteur</f>
        <v>1.9144549249277134E-2</v>
      </c>
      <c r="L755" s="2">
        <f>S_tubes*10*(E755-D755)*60*pas_calc</f>
        <v>-15384.191653240487</v>
      </c>
      <c r="M755" s="2">
        <f>(H755+L755)/(4180*V_tubes)</f>
        <v>3.4304263533683252E-2</v>
      </c>
    </row>
    <row r="756" spans="2:13" s="2" customFormat="1" x14ac:dyDescent="0.25">
      <c r="B756" s="2">
        <f t="shared" si="33"/>
        <v>12.016666666666667</v>
      </c>
      <c r="C756" s="2">
        <f>C755+pas_calc</f>
        <v>721</v>
      </c>
      <c r="D756" s="2">
        <f t="shared" si="34"/>
        <v>61.754695573459564</v>
      </c>
      <c r="E756" s="2">
        <f t="shared" si="35"/>
        <v>51.68450863483497</v>
      </c>
      <c r="F756" s="2">
        <f>P_sol*E_orientation*T_vitre*S_tubes*abs_tubes</f>
        <v>495.72000000000008</v>
      </c>
      <c r="G756" s="2">
        <f>P_sol*E_orientation*T_vitre*(s_tot-S_tubes)*abs_fond</f>
        <v>184.67999999999995</v>
      </c>
      <c r="H756" s="2">
        <f>(F756*60*pas_calc)</f>
        <v>29743.200000000004</v>
      </c>
      <c r="I756" s="2">
        <f>G756*60*pas_calc</f>
        <v>11080.799999999997</v>
      </c>
      <c r="J756" s="2">
        <f>(E756-t_ext)*((U_vitre*s_tot)+(U_fond*s_tot))*60*pas_calc</f>
        <v>26411.731517228993</v>
      </c>
      <c r="K756" s="2">
        <f>(I756-J756-L756)/mcp_capteur</f>
        <v>1.9113624716658704E-2</v>
      </c>
      <c r="L756" s="2">
        <f>S_tubes*10*(E756-D756)*60*pas_calc</f>
        <v>-15407.38601609563</v>
      </c>
      <c r="M756" s="2">
        <f>(H756+L756)/(4180*V_tubes)</f>
        <v>3.4248851243595807E-2</v>
      </c>
    </row>
    <row r="757" spans="2:13" s="2" customFormat="1" x14ac:dyDescent="0.25">
      <c r="B757" s="2">
        <f t="shared" si="33"/>
        <v>12.033333333333333</v>
      </c>
      <c r="C757" s="2">
        <f>C756+pas_calc</f>
        <v>722</v>
      </c>
      <c r="D757" s="2">
        <f t="shared" si="34"/>
        <v>61.788944424703161</v>
      </c>
      <c r="E757" s="2">
        <f t="shared" si="35"/>
        <v>51.703622259551629</v>
      </c>
      <c r="F757" s="2">
        <f>P_sol*E_orientation*T_vitre*S_tubes*abs_tubes</f>
        <v>495.72000000000008</v>
      </c>
      <c r="G757" s="2">
        <f>P_sol*E_orientation*T_vitre*(s_tot-S_tubes)*abs_fond</f>
        <v>184.67999999999995</v>
      </c>
      <c r="H757" s="2">
        <f>(F757*60*pas_calc)</f>
        <v>29743.200000000004</v>
      </c>
      <c r="I757" s="2">
        <f>G757*60*pas_calc</f>
        <v>11080.799999999997</v>
      </c>
      <c r="J757" s="2">
        <f>(E757-t_ext)*((U_vitre*s_tot)+(U_fond*s_tot))*60*pas_calc</f>
        <v>26435.011912133887</v>
      </c>
      <c r="K757" s="2">
        <f>(I757-J757-L757)/mcp_capteur</f>
        <v>1.9082750136989034E-2</v>
      </c>
      <c r="L757" s="2">
        <f>S_tubes*10*(E757-D757)*60*pas_calc</f>
        <v>-15430.542912681845</v>
      </c>
      <c r="M757" s="2">
        <f>(H757+L757)/(4180*V_tubes)</f>
        <v>3.4193528461971053E-2</v>
      </c>
    </row>
    <row r="758" spans="2:13" s="2" customFormat="1" x14ac:dyDescent="0.25">
      <c r="B758" s="2">
        <f t="shared" si="33"/>
        <v>12.05</v>
      </c>
      <c r="C758" s="2">
        <f>C757+pas_calc</f>
        <v>723</v>
      </c>
      <c r="D758" s="2">
        <f t="shared" si="34"/>
        <v>61.82313795316513</v>
      </c>
      <c r="E758" s="2">
        <f t="shared" si="35"/>
        <v>51.722705009688617</v>
      </c>
      <c r="F758" s="2">
        <f>P_sol*E_orientation*T_vitre*S_tubes*abs_tubes</f>
        <v>495.72000000000008</v>
      </c>
      <c r="G758" s="2">
        <f>P_sol*E_orientation*T_vitre*(s_tot-S_tubes)*abs_fond</f>
        <v>184.67999999999995</v>
      </c>
      <c r="H758" s="2">
        <f>(F758*60*pas_calc)</f>
        <v>29743.200000000004</v>
      </c>
      <c r="I758" s="2">
        <f>G758*60*pas_calc</f>
        <v>11080.799999999997</v>
      </c>
      <c r="J758" s="2">
        <f>(E758-t_ext)*((U_vitre*s_tot)+(U_fond*s_tot))*60*pas_calc</f>
        <v>26458.254701800739</v>
      </c>
      <c r="K758" s="2">
        <f>(I758-J758-L758)/mcp_capteur</f>
        <v>1.9051925429580934E-2</v>
      </c>
      <c r="L758" s="2">
        <f>S_tubes*10*(E758-D758)*60*pas_calc</f>
        <v>-15453.662403519065</v>
      </c>
      <c r="M758" s="2">
        <f>(H758+L758)/(4180*V_tubes)</f>
        <v>3.413829504422438E-2</v>
      </c>
    </row>
  </sheetData>
  <sheetProtection password="CF7A"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19</vt:i4>
      </vt:variant>
    </vt:vector>
  </HeadingPairs>
  <TitlesOfParts>
    <vt:vector size="20" baseType="lpstr">
      <vt:lpstr>capteur</vt:lpstr>
      <vt:lpstr>abs_fond</vt:lpstr>
      <vt:lpstr>abs_tubes</vt:lpstr>
      <vt:lpstr>cond_vitre</vt:lpstr>
      <vt:lpstr>d_tube</vt:lpstr>
      <vt:lpstr>E_orientation</vt:lpstr>
      <vt:lpstr>e_vitre</vt:lpstr>
      <vt:lpstr>L_tube</vt:lpstr>
      <vt:lpstr>mcp_capteur</vt:lpstr>
      <vt:lpstr>n_tubes</vt:lpstr>
      <vt:lpstr>P_sol</vt:lpstr>
      <vt:lpstr>pas_calc</vt:lpstr>
      <vt:lpstr>s_tot</vt:lpstr>
      <vt:lpstr>S_tubes</vt:lpstr>
      <vt:lpstr>t_ext</vt:lpstr>
      <vt:lpstr>t_init</vt:lpstr>
      <vt:lpstr>T_vitre</vt:lpstr>
      <vt:lpstr>U_fond</vt:lpstr>
      <vt:lpstr>U_vitre</vt:lpstr>
      <vt:lpstr>V_tubes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2015-04-18T20:39:26Z</dcterms:modified>
</cp:coreProperties>
</file>