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Calculs" sheetId="1" r:id="rId1"/>
  </sheets>
  <definedNames>
    <definedName name="E_1">Calculs!$Q$7</definedName>
    <definedName name="E_2">Calculs!$Q$11</definedName>
    <definedName name="E_3">Calculs!$Q$15</definedName>
    <definedName name="F">Calculs!$K$7</definedName>
    <definedName name="F_1">Calculs!$O$29</definedName>
    <definedName name="F_2">Calculs!$Q$29</definedName>
    <definedName name="K_1">Calculs!$O$24</definedName>
    <definedName name="K_2">Calculs!$P$24</definedName>
    <definedName name="K_23">Calculs!$Q$24</definedName>
    <definedName name="K_3">Calculs!#REF!</definedName>
    <definedName name="L_1">Calculs!$O$7</definedName>
    <definedName name="L_2">Calculs!$O$11</definedName>
    <definedName name="L_3">Calculs!$O$15</definedName>
    <definedName name="S_1">Calculs!$P$7</definedName>
    <definedName name="S_2">Calculs!$P$11</definedName>
    <definedName name="S_3">Calculs!$P$15</definedName>
    <definedName name="solver_adj" localSheetId="0" hidden="1">Calculs!$J$23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Calculs!$M$31</definedName>
    <definedName name="solver_pre" localSheetId="0" hidden="1">0.000000001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  <definedName name="ΔL">Calculs!$O$34</definedName>
  </definedNames>
  <calcPr calcId="145621"/>
</workbook>
</file>

<file path=xl/calcChain.xml><?xml version="1.0" encoding="utf-8"?>
<calcChain xmlns="http://schemas.openxmlformats.org/spreadsheetml/2006/main">
  <c r="K23" i="1" l="1"/>
  <c r="Q15" i="1" l="1"/>
  <c r="Q11" i="1"/>
  <c r="Q7" i="1"/>
  <c r="P15" i="1"/>
  <c r="P11" i="1"/>
  <c r="P7" i="1"/>
  <c r="O15" i="1"/>
  <c r="O11" i="1"/>
  <c r="O7" i="1"/>
  <c r="K27" i="1" l="1"/>
  <c r="K31" i="1" s="1"/>
  <c r="L27" i="1"/>
  <c r="L31" i="1" s="1"/>
  <c r="J27" i="1"/>
  <c r="J31" i="1" s="1"/>
  <c r="O24" i="1"/>
  <c r="Q24" i="1"/>
  <c r="M31" i="1" l="1"/>
  <c r="O29" i="1"/>
  <c r="O34" i="1" s="1"/>
  <c r="F15" i="1" s="1"/>
  <c r="Q29" i="1"/>
  <c r="Q34" i="1" s="1"/>
</calcChain>
</file>

<file path=xl/sharedStrings.xml><?xml version="1.0" encoding="utf-8"?>
<sst xmlns="http://schemas.openxmlformats.org/spreadsheetml/2006/main" count="77" uniqueCount="40">
  <si>
    <t>L1</t>
  </si>
  <si>
    <t>S1</t>
  </si>
  <si>
    <t>E1</t>
  </si>
  <si>
    <t>L2</t>
  </si>
  <si>
    <t>S2</t>
  </si>
  <si>
    <t>E3</t>
  </si>
  <si>
    <t>L3</t>
  </si>
  <si>
    <t>S3</t>
  </si>
  <si>
    <t>E2</t>
  </si>
  <si>
    <t>(m)</t>
  </si>
  <si>
    <t>(mm)</t>
  </si>
  <si>
    <t>(mm²)</t>
  </si>
  <si>
    <t>(Mpa)</t>
  </si>
  <si>
    <t>(m²)</t>
  </si>
  <si>
    <t>(Pa)</t>
  </si>
  <si>
    <t>F</t>
  </si>
  <si>
    <t>(N)</t>
  </si>
  <si>
    <t>K1</t>
  </si>
  <si>
    <t>K(2+3)</t>
  </si>
  <si>
    <t>(N/m)</t>
  </si>
  <si>
    <t>Raideurs</t>
  </si>
  <si>
    <t>F2</t>
  </si>
  <si>
    <t>F1</t>
  </si>
  <si>
    <t>ΔL (par L1)</t>
  </si>
  <si>
    <t>ΔL (par L2+L3)</t>
  </si>
  <si>
    <t>Résultat</t>
  </si>
  <si>
    <t>Déplacement</t>
  </si>
  <si>
    <t xml:space="preserve">Déplacement ΔL  </t>
  </si>
  <si>
    <t>Forces</t>
  </si>
  <si>
    <t>K2</t>
  </si>
  <si>
    <t>ΔL1</t>
  </si>
  <si>
    <t>ΔL2</t>
  </si>
  <si>
    <t>ΔL3</t>
  </si>
  <si>
    <t>K3</t>
  </si>
  <si>
    <t xml:space="preserve">    (mm)</t>
  </si>
  <si>
    <t>Conversions</t>
  </si>
  <si>
    <t>Calculs intermédiaires</t>
  </si>
  <si>
    <t>ΔL1-ΔL2-ΔL3=0</t>
  </si>
  <si>
    <r>
      <t xml:space="preserve">Calcul par le solveur </t>
    </r>
    <r>
      <rPr>
        <b/>
        <sz val="11"/>
        <color rgb="FFFF0000"/>
        <rFont val="Calibri"/>
        <family val="2"/>
        <scheme val="minor"/>
      </rPr>
      <t>(à relancer manuellement si modification)</t>
    </r>
  </si>
  <si>
    <t>Entrez vos valeurs dans les cellules jaunes (si L1 ou L2 ou L3=0, mettre : = 1E-10)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</si>
</sst>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164" fontId="0" fillId="3" borderId="0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/>
    <xf numFmtId="0" fontId="0" fillId="0" borderId="0" xfId="0" applyBorder="1"/>
    <xf numFmtId="0" fontId="2" fillId="0" borderId="1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4" borderId="19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0" xfId="0" applyNumberFormat="1" applyBorder="1"/>
    <xf numFmtId="165" fontId="0" fillId="0" borderId="20" xfId="0" applyNumberFormat="1" applyBorder="1" applyAlignment="1">
      <alignment horizontal="center"/>
    </xf>
    <xf numFmtId="0" fontId="0" fillId="0" borderId="22" xfId="0" applyBorder="1"/>
    <xf numFmtId="0" fontId="0" fillId="0" borderId="0" xfId="0" applyFill="1" applyBorder="1" applyAlignment="1">
      <alignment horizontal="center"/>
    </xf>
    <xf numFmtId="166" fontId="0" fillId="3" borderId="21" xfId="0" applyNumberForma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0" borderId="0" xfId="0" applyBorder="1" applyAlignment="1"/>
    <xf numFmtId="166" fontId="0" fillId="4" borderId="22" xfId="0" applyNumberFormat="1" applyFill="1" applyBorder="1" applyAlignment="1">
      <alignment horizontal="center"/>
    </xf>
    <xf numFmtId="0" fontId="0" fillId="2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601980</xdr:colOff>
      <xdr:row>19</xdr:row>
      <xdr:rowOff>144780</xdr:rowOff>
    </xdr:from>
    <xdr:to>
      <xdr:col>8</xdr:col>
      <xdr:colOff>480060</xdr:colOff>
      <xdr:row>66</xdr:row>
      <xdr:rowOff>142956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980" y="3634740"/>
          <a:ext cx="6057900" cy="8593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9"/>
  <sheetViews>
    <sheetView showGridLines="0" tabSelected="1" workbookViewId="0">
      <selection activeCell="M13" sqref="M13"/>
    </sheetView>
  </sheetViews>
  <sheetFormatPr baseColWidth="10" defaultRowHeight="14.4" x14ac:dyDescent="0.3"/>
  <cols>
    <col min="1" max="1" width="6.44140625" customWidth="1"/>
    <col min="6" max="6" width="12" bestFit="1" customWidth="1"/>
    <col min="11" max="11" width="12" bestFit="1" customWidth="1"/>
    <col min="12" max="12" width="12" customWidth="1"/>
    <col min="13" max="13" width="17.44140625" customWidth="1"/>
    <col min="14" max="14" width="7.88671875" customWidth="1"/>
    <col min="15" max="17" width="12.6640625" bestFit="1" customWidth="1"/>
  </cols>
  <sheetData>
    <row r="3" spans="1:17" x14ac:dyDescent="0.3">
      <c r="A3" s="1"/>
      <c r="B3" s="9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3" t="s">
        <v>35</v>
      </c>
      <c r="P4" s="33"/>
      <c r="Q4" s="33"/>
    </row>
    <row r="5" spans="1:17" x14ac:dyDescent="0.3">
      <c r="A5" s="1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8</v>
      </c>
      <c r="H5" s="5" t="s">
        <v>6</v>
      </c>
      <c r="I5" s="5" t="s">
        <v>7</v>
      </c>
      <c r="J5" s="5" t="s">
        <v>5</v>
      </c>
      <c r="K5" s="5" t="s">
        <v>15</v>
      </c>
      <c r="L5" s="15"/>
      <c r="M5" s="1"/>
      <c r="N5" s="1"/>
      <c r="O5" s="2" t="s">
        <v>0</v>
      </c>
      <c r="P5" s="2" t="s">
        <v>1</v>
      </c>
      <c r="Q5" s="2" t="s">
        <v>2</v>
      </c>
    </row>
    <row r="6" spans="1:17" x14ac:dyDescent="0.3">
      <c r="A6" s="1"/>
      <c r="B6" s="6" t="s">
        <v>10</v>
      </c>
      <c r="C6" s="6" t="s">
        <v>11</v>
      </c>
      <c r="D6" s="6" t="s">
        <v>12</v>
      </c>
      <c r="E6" s="6" t="s">
        <v>10</v>
      </c>
      <c r="F6" s="6" t="s">
        <v>11</v>
      </c>
      <c r="G6" s="6" t="s">
        <v>12</v>
      </c>
      <c r="H6" s="6" t="s">
        <v>10</v>
      </c>
      <c r="I6" s="6" t="s">
        <v>11</v>
      </c>
      <c r="J6" s="6" t="s">
        <v>12</v>
      </c>
      <c r="K6" s="6" t="s">
        <v>16</v>
      </c>
      <c r="L6" s="15"/>
      <c r="M6" s="1"/>
      <c r="N6" s="1"/>
      <c r="O6" s="3" t="s">
        <v>9</v>
      </c>
      <c r="P6" s="3" t="s">
        <v>13</v>
      </c>
      <c r="Q6" s="3" t="s">
        <v>14</v>
      </c>
    </row>
    <row r="7" spans="1:17" x14ac:dyDescent="0.3">
      <c r="A7" s="1"/>
      <c r="B7" s="7">
        <v>200</v>
      </c>
      <c r="C7" s="7">
        <v>1225</v>
      </c>
      <c r="D7" s="7">
        <v>210000</v>
      </c>
      <c r="E7" s="48">
        <v>25</v>
      </c>
      <c r="F7" s="7">
        <v>6400</v>
      </c>
      <c r="G7" s="7">
        <v>210000</v>
      </c>
      <c r="H7" s="7">
        <v>200</v>
      </c>
      <c r="I7" s="7">
        <v>1225</v>
      </c>
      <c r="J7" s="7">
        <v>210000</v>
      </c>
      <c r="K7" s="7">
        <v>100000</v>
      </c>
      <c r="L7" s="43"/>
      <c r="M7" s="1"/>
      <c r="N7" s="1"/>
      <c r="O7" s="4">
        <f>B7/1000</f>
        <v>0.2</v>
      </c>
      <c r="P7" s="4">
        <f>C7*0.000001</f>
        <v>1.225E-3</v>
      </c>
      <c r="Q7" s="4">
        <f>D7*1000000</f>
        <v>210000000000</v>
      </c>
    </row>
    <row r="8" spans="1:17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 t="s">
        <v>3</v>
      </c>
      <c r="P9" s="2" t="s">
        <v>4</v>
      </c>
      <c r="Q9" s="2" t="s">
        <v>8</v>
      </c>
    </row>
    <row r="10" spans="1:17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 t="s">
        <v>9</v>
      </c>
      <c r="P10" s="3" t="s">
        <v>13</v>
      </c>
      <c r="Q10" s="3" t="s">
        <v>14</v>
      </c>
    </row>
    <row r="11" spans="1:17" ht="15" thickBot="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4">
        <f>E7/1000</f>
        <v>2.5000000000000001E-2</v>
      </c>
      <c r="P11" s="4">
        <f>F7*0.000001</f>
        <v>6.3999999999999994E-3</v>
      </c>
      <c r="Q11" s="4">
        <f>G7*1000000</f>
        <v>210000000000</v>
      </c>
    </row>
    <row r="12" spans="1:17" x14ac:dyDescent="0.3">
      <c r="A12" s="1"/>
      <c r="B12" s="1"/>
      <c r="C12" s="1"/>
      <c r="D12" s="10"/>
      <c r="E12" s="11"/>
      <c r="F12" s="11"/>
      <c r="G12" s="11"/>
      <c r="H12" s="12"/>
      <c r="I12" s="1"/>
      <c r="J12" s="1"/>
      <c r="K12" s="1"/>
      <c r="L12" s="1"/>
      <c r="M12" s="1"/>
      <c r="N12" s="1"/>
      <c r="O12" s="1"/>
      <c r="P12" s="1"/>
    </row>
    <row r="13" spans="1:17" x14ac:dyDescent="0.3">
      <c r="A13" s="1"/>
      <c r="B13" s="1"/>
      <c r="C13" s="1"/>
      <c r="D13" s="13"/>
      <c r="E13" s="21" t="s">
        <v>25</v>
      </c>
      <c r="F13" s="21"/>
      <c r="G13" s="21"/>
      <c r="H13" s="14"/>
      <c r="I13" s="1"/>
      <c r="J13" s="1"/>
      <c r="K13" s="1"/>
      <c r="L13" s="1"/>
      <c r="M13" s="1"/>
      <c r="N13" s="1"/>
      <c r="O13" s="2" t="s">
        <v>6</v>
      </c>
      <c r="P13" s="2" t="s">
        <v>7</v>
      </c>
      <c r="Q13" s="2" t="s">
        <v>5</v>
      </c>
    </row>
    <row r="14" spans="1:17" x14ac:dyDescent="0.3">
      <c r="A14" s="1"/>
      <c r="B14" s="1"/>
      <c r="C14" s="1"/>
      <c r="D14" s="13"/>
      <c r="E14" s="15"/>
      <c r="F14" s="15"/>
      <c r="G14" s="15"/>
      <c r="H14" s="14"/>
      <c r="I14" s="1"/>
      <c r="J14" s="1"/>
      <c r="K14" s="1"/>
      <c r="L14" s="1"/>
      <c r="M14" s="1"/>
      <c r="N14" s="1"/>
      <c r="O14" s="3" t="s">
        <v>9</v>
      </c>
      <c r="P14" s="3" t="s">
        <v>13</v>
      </c>
      <c r="Q14" s="3" t="s">
        <v>14</v>
      </c>
    </row>
    <row r="15" spans="1:17" x14ac:dyDescent="0.3">
      <c r="A15" s="1"/>
      <c r="B15" s="1"/>
      <c r="C15" s="1"/>
      <c r="D15" s="13"/>
      <c r="E15" s="16" t="s">
        <v>27</v>
      </c>
      <c r="F15" s="17">
        <f>ΔL*1000</f>
        <v>3.9332224359673221E-2</v>
      </c>
      <c r="G15" s="46" t="s">
        <v>34</v>
      </c>
      <c r="H15" s="14"/>
      <c r="I15" s="1"/>
      <c r="J15" s="1"/>
      <c r="K15" s="1"/>
      <c r="L15" s="1"/>
      <c r="M15" s="1"/>
      <c r="N15" s="1"/>
      <c r="O15" s="4">
        <f>H7/1000</f>
        <v>0.2</v>
      </c>
      <c r="P15" s="4">
        <f>I7*0.000001</f>
        <v>1.225E-3</v>
      </c>
      <c r="Q15" s="4">
        <f>J7*1000000</f>
        <v>210000000000</v>
      </c>
    </row>
    <row r="16" spans="1:17" x14ac:dyDescent="0.3">
      <c r="A16" s="1"/>
      <c r="B16" s="1"/>
      <c r="C16" s="1"/>
      <c r="D16" s="13"/>
      <c r="E16" s="15"/>
      <c r="F16" s="15"/>
      <c r="G16" s="15"/>
      <c r="H16" s="14"/>
      <c r="I16" s="1"/>
      <c r="J16" s="1"/>
      <c r="K16" s="1"/>
      <c r="L16" s="1"/>
      <c r="M16" s="1"/>
      <c r="N16" s="1"/>
      <c r="O16" s="1"/>
      <c r="P16" s="1"/>
    </row>
    <row r="17" spans="1:18" ht="15" thickBot="1" x14ac:dyDescent="0.35">
      <c r="A17" s="1"/>
      <c r="B17" s="1"/>
      <c r="C17" s="1"/>
      <c r="D17" s="18"/>
      <c r="E17" s="19"/>
      <c r="F17" s="19"/>
      <c r="G17" s="19"/>
      <c r="H17" s="20"/>
      <c r="I17" s="1"/>
      <c r="J17" s="1"/>
      <c r="K17" s="1"/>
      <c r="L17" s="1"/>
      <c r="M17" s="1"/>
      <c r="N17" s="1"/>
      <c r="O17" s="1"/>
      <c r="P17" s="1"/>
      <c r="R17" s="1"/>
    </row>
    <row r="18" spans="1:18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R18" s="1"/>
    </row>
    <row r="19" spans="1:18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R19" s="1"/>
    </row>
    <row r="20" spans="1:18" x14ac:dyDescent="0.3">
      <c r="A20" s="1"/>
      <c r="B20" s="1"/>
      <c r="C20" s="1"/>
      <c r="I20" s="1"/>
      <c r="J20" s="21" t="s">
        <v>38</v>
      </c>
      <c r="K20" s="21"/>
      <c r="L20" s="21"/>
      <c r="M20" s="21"/>
      <c r="N20" s="1"/>
      <c r="O20" s="33" t="s">
        <v>36</v>
      </c>
      <c r="P20" s="33"/>
      <c r="Q20" s="33"/>
      <c r="R20" s="1"/>
    </row>
    <row r="21" spans="1:18" x14ac:dyDescent="0.3">
      <c r="A21" s="1"/>
      <c r="B21" s="1"/>
      <c r="C21" s="1"/>
      <c r="I21" s="1"/>
      <c r="J21" s="22" t="s">
        <v>22</v>
      </c>
      <c r="K21" s="23" t="s">
        <v>21</v>
      </c>
      <c r="L21" s="23"/>
      <c r="M21" s="24"/>
      <c r="N21" s="1"/>
      <c r="O21" s="36"/>
      <c r="P21" s="37" t="s">
        <v>20</v>
      </c>
      <c r="Q21" s="38"/>
      <c r="R21" s="1"/>
    </row>
    <row r="22" spans="1:18" x14ac:dyDescent="0.3">
      <c r="A22" s="1"/>
      <c r="B22" s="1"/>
      <c r="C22" s="1"/>
      <c r="I22" s="1"/>
      <c r="J22" s="26" t="s">
        <v>16</v>
      </c>
      <c r="K22" s="15" t="s">
        <v>16</v>
      </c>
      <c r="L22" s="15"/>
      <c r="M22" s="25"/>
      <c r="N22" s="1"/>
      <c r="O22" s="26" t="s">
        <v>17</v>
      </c>
      <c r="P22" s="15"/>
      <c r="Q22" s="25" t="s">
        <v>18</v>
      </c>
      <c r="R22" s="1"/>
    </row>
    <row r="23" spans="1:18" x14ac:dyDescent="0.3">
      <c r="A23" s="1"/>
      <c r="J23" s="34">
        <v>50591.073582629695</v>
      </c>
      <c r="K23" s="35">
        <f>F-J23</f>
        <v>49408.926417370305</v>
      </c>
      <c r="L23" s="28"/>
      <c r="M23" s="25"/>
      <c r="N23" s="1"/>
      <c r="O23" s="26" t="s">
        <v>19</v>
      </c>
      <c r="P23" s="15"/>
      <c r="Q23" s="25" t="s">
        <v>19</v>
      </c>
      <c r="R23" s="1"/>
    </row>
    <row r="24" spans="1:18" x14ac:dyDescent="0.3">
      <c r="A24" s="1"/>
      <c r="J24" s="26"/>
      <c r="K24" s="28"/>
      <c r="L24" s="15"/>
      <c r="M24" s="25"/>
      <c r="N24" s="1"/>
      <c r="O24" s="26">
        <f>E_1*S_1/L_1</f>
        <v>1286250000</v>
      </c>
      <c r="P24" s="15"/>
      <c r="Q24" s="25">
        <f>(E_2*S_2*E_3*S_3)/(L_3*E_2*S_2+L_2*E_3*S_3)</f>
        <v>1256194563.6623747</v>
      </c>
    </row>
    <row r="25" spans="1:18" x14ac:dyDescent="0.3">
      <c r="A25" s="1"/>
      <c r="J25" s="26" t="s">
        <v>17</v>
      </c>
      <c r="K25" s="15" t="s">
        <v>29</v>
      </c>
      <c r="L25" s="15" t="s">
        <v>33</v>
      </c>
      <c r="M25" s="25"/>
      <c r="N25" s="1"/>
      <c r="O25" s="26"/>
      <c r="P25" s="15"/>
      <c r="Q25" s="25"/>
    </row>
    <row r="26" spans="1:18" x14ac:dyDescent="0.3">
      <c r="A26" s="1"/>
      <c r="J26" s="26" t="s">
        <v>19</v>
      </c>
      <c r="K26" s="15" t="s">
        <v>19</v>
      </c>
      <c r="L26" s="15" t="s">
        <v>19</v>
      </c>
      <c r="M26" s="25"/>
      <c r="N26" s="1"/>
      <c r="O26" s="36"/>
      <c r="P26" s="37" t="s">
        <v>28</v>
      </c>
      <c r="Q26" s="38"/>
    </row>
    <row r="27" spans="1:18" x14ac:dyDescent="0.3">
      <c r="A27" s="1"/>
      <c r="J27" s="27">
        <f>E_1*S_1/L_1</f>
        <v>1286250000</v>
      </c>
      <c r="K27" s="28">
        <f>E_2*S_2/L_2</f>
        <v>53760000000</v>
      </c>
      <c r="L27" s="28">
        <f>E_3*S_3/L_3</f>
        <v>1286250000</v>
      </c>
      <c r="M27" s="25"/>
      <c r="N27" s="1"/>
      <c r="O27" s="26" t="s">
        <v>22</v>
      </c>
      <c r="P27" s="15"/>
      <c r="Q27" s="25" t="s">
        <v>21</v>
      </c>
    </row>
    <row r="28" spans="1:18" x14ac:dyDescent="0.3">
      <c r="J28" s="26"/>
      <c r="K28" s="28"/>
      <c r="L28" s="15"/>
      <c r="M28" s="25"/>
      <c r="O28" s="26" t="s">
        <v>16</v>
      </c>
      <c r="P28" s="15"/>
      <c r="Q28" s="25" t="s">
        <v>16</v>
      </c>
    </row>
    <row r="29" spans="1:18" x14ac:dyDescent="0.3">
      <c r="J29" s="29" t="s">
        <v>30</v>
      </c>
      <c r="K29" s="30" t="s">
        <v>31</v>
      </c>
      <c r="L29" s="30" t="s">
        <v>32</v>
      </c>
      <c r="M29" s="31" t="s">
        <v>37</v>
      </c>
      <c r="O29" s="39">
        <f>-F/(1+K_23/K_1)</f>
        <v>-50591.07358262968</v>
      </c>
      <c r="P29" s="40"/>
      <c r="Q29" s="41">
        <f>-F/(1+K_1/K_23)</f>
        <v>-49408.926417370327</v>
      </c>
    </row>
    <row r="30" spans="1:18" x14ac:dyDescent="0.3">
      <c r="J30" s="29" t="s">
        <v>9</v>
      </c>
      <c r="K30" s="30" t="s">
        <v>9</v>
      </c>
      <c r="L30" s="30" t="s">
        <v>9</v>
      </c>
      <c r="M30" s="31"/>
      <c r="O30" s="39"/>
      <c r="P30" s="40"/>
      <c r="Q30" s="41"/>
    </row>
    <row r="31" spans="1:18" x14ac:dyDescent="0.3">
      <c r="J31" s="44">
        <f>J23/J27</f>
        <v>3.933222435967323E-5</v>
      </c>
      <c r="K31" s="45">
        <f>K23/K27</f>
        <v>9.1906485151358455E-7</v>
      </c>
      <c r="L31" s="45">
        <f>K23/L27</f>
        <v>3.8413159508159617E-5</v>
      </c>
      <c r="M31" s="47">
        <f>J31-K31-L31</f>
        <v>0</v>
      </c>
      <c r="O31" s="36"/>
      <c r="P31" s="37" t="s">
        <v>26</v>
      </c>
      <c r="Q31" s="38"/>
    </row>
    <row r="32" spans="1:18" x14ac:dyDescent="0.3">
      <c r="J32" s="1"/>
      <c r="K32" s="1"/>
      <c r="L32" s="1"/>
      <c r="M32" s="1"/>
      <c r="O32" s="29" t="s">
        <v>23</v>
      </c>
      <c r="P32" s="15"/>
      <c r="Q32" s="31" t="s">
        <v>24</v>
      </c>
    </row>
    <row r="33" spans="10:17" x14ac:dyDescent="0.3">
      <c r="J33" s="1"/>
      <c r="K33" s="1"/>
      <c r="L33" s="1"/>
      <c r="M33" s="1"/>
      <c r="O33" s="26" t="s">
        <v>9</v>
      </c>
      <c r="P33" s="15"/>
      <c r="Q33" s="25" t="s">
        <v>9</v>
      </c>
    </row>
    <row r="34" spans="10:17" x14ac:dyDescent="0.3">
      <c r="J34" s="1"/>
      <c r="K34" s="1"/>
      <c r="L34" s="1"/>
      <c r="M34" s="1"/>
      <c r="O34" s="32">
        <f>ABS(F_1)/K_1</f>
        <v>3.9332224359673224E-5</v>
      </c>
      <c r="P34" s="8"/>
      <c r="Q34" s="42">
        <f>ABS(F_2)/K_23</f>
        <v>3.9332224359673217E-5</v>
      </c>
    </row>
    <row r="35" spans="10:17" x14ac:dyDescent="0.3">
      <c r="J35" s="1"/>
      <c r="K35" s="1"/>
      <c r="L35" s="1"/>
      <c r="M35" s="1"/>
      <c r="O35" s="1"/>
      <c r="P35" s="1"/>
    </row>
    <row r="36" spans="10:17" x14ac:dyDescent="0.3">
      <c r="J36" s="1"/>
      <c r="K36" s="1"/>
      <c r="L36" s="1"/>
      <c r="M36" s="1"/>
    </row>
    <row r="37" spans="10:17" x14ac:dyDescent="0.3">
      <c r="M37" s="1"/>
    </row>
    <row r="38" spans="10:17" x14ac:dyDescent="0.3">
      <c r="M38" s="1"/>
    </row>
    <row r="39" spans="10:17" x14ac:dyDescent="0.3">
      <c r="M39" s="1"/>
    </row>
  </sheetData>
  <mergeCells count="4">
    <mergeCell ref="E13:G13"/>
    <mergeCell ref="J20:M20"/>
    <mergeCell ref="O4:Q4"/>
    <mergeCell ref="O20:Q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16</vt:i4>
      </vt:variant>
    </vt:vector>
  </HeadingPairs>
  <TitlesOfParts>
    <vt:vector size="17" baseType="lpstr">
      <vt:lpstr>Calculs</vt:lpstr>
      <vt:lpstr>E_1</vt:lpstr>
      <vt:lpstr>E_2</vt:lpstr>
      <vt:lpstr>E_3</vt:lpstr>
      <vt:lpstr>F</vt:lpstr>
      <vt:lpstr>F_1</vt:lpstr>
      <vt:lpstr>F_2</vt:lpstr>
      <vt:lpstr>K_1</vt:lpstr>
      <vt:lpstr>K_2</vt:lpstr>
      <vt:lpstr>K_23</vt:lpstr>
      <vt:lpstr>L_1</vt:lpstr>
      <vt:lpstr>L_2</vt:lpstr>
      <vt:lpstr>L_3</vt:lpstr>
      <vt:lpstr>S_1</vt:lpstr>
      <vt:lpstr>S_2</vt:lpstr>
      <vt:lpstr>S_3</vt:lpstr>
      <vt:lpstr>ΔL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2018-06-01T14:11:27Z</dcterms:created>
  <dcterms:modified xsi:type="dcterms:W3CDTF">2018-06-02T07:09:10Z</dcterms:modified>
</cp:coreProperties>
</file>