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8912" windowHeight="9276"/>
  </bookViews>
  <sheets>
    <sheet name="Feuil1" sheetId="1" r:id="rId1"/>
  </sheets>
  <definedNames>
    <definedName name="g">Feuil1!$J$6</definedName>
    <definedName name="m">Feuil1!$H$6</definedName>
    <definedName name="MatRot1">Feuil1!$L$5:$M$6</definedName>
    <definedName name="VectOA">Feuil1!$K$13:$K$14</definedName>
    <definedName name="VectOB">Feuil1!$O$13:$O$14</definedName>
    <definedName name="VectOG">Feuil1!$M$13:$M$14</definedName>
    <definedName name="Xa">Feuil1!$K$13</definedName>
    <definedName name="Xao">Feuil1!$D$6</definedName>
    <definedName name="Xb">Feuil1!$F$6</definedName>
    <definedName name="Xgo">Feuil1!$E$6</definedName>
    <definedName name="Ya">Feuil1!$K$14</definedName>
    <definedName name="Yao">Feuil1!$D$7</definedName>
    <definedName name="Yb">Feuil1!$F$7</definedName>
    <definedName name="Ygo">Feuil1!$E$7</definedName>
    <definedName name="β">Feuil1!$O$6</definedName>
    <definedName name="θ">Feuil1!$Q$6</definedName>
    <definedName name="θdeg">Feuil1!$C$13</definedName>
  </definedNames>
  <calcPr calcId="145621"/>
</workbook>
</file>

<file path=xl/calcChain.xml><?xml version="1.0" encoding="utf-8"?>
<calcChain xmlns="http://schemas.openxmlformats.org/spreadsheetml/2006/main">
  <c r="H15" i="1" l="1" a="1"/>
  <c r="M25" i="1" a="1"/>
  <c r="C13" i="1" l="1"/>
  <c r="Q6" i="1" s="1"/>
  <c r="L6" i="1" s="1"/>
  <c r="M5" i="1" s="1"/>
  <c r="K21" i="1"/>
  <c r="O13" i="1" a="1"/>
  <c r="O13" i="1" s="1"/>
  <c r="O14" i="1" l="1"/>
  <c r="L5" i="1"/>
  <c r="M6" i="1" l="1"/>
  <c r="K13" i="1" s="1" a="1"/>
  <c r="M13" i="1" l="1" a="1"/>
  <c r="M13" i="1" s="1"/>
  <c r="K13" i="1"/>
  <c r="K14" i="1"/>
  <c r="M14" i="1" l="1"/>
  <c r="M21" i="1" s="1"/>
  <c r="Q13" i="1" a="1"/>
  <c r="Q14" i="1" s="1"/>
  <c r="Q13" i="1" l="1"/>
  <c r="O6" i="1" l="1"/>
  <c r="P6" i="1" s="1"/>
  <c r="F15" i="1"/>
  <c r="E15" i="1" l="1"/>
  <c r="K26" i="1" l="1"/>
  <c r="M26" i="1" s="1"/>
  <c r="H16" i="1" s="1"/>
  <c r="K25" i="1"/>
  <c r="M25" i="1" s="1"/>
  <c r="H15" i="1" s="1"/>
</calcChain>
</file>

<file path=xl/sharedStrings.xml><?xml version="1.0" encoding="utf-8"?>
<sst xmlns="http://schemas.openxmlformats.org/spreadsheetml/2006/main" count="54" uniqueCount="37">
  <si>
    <t>Ao</t>
  </si>
  <si>
    <t>X</t>
  </si>
  <si>
    <t>Y</t>
  </si>
  <si>
    <t>Go</t>
  </si>
  <si>
    <t>(mm)</t>
  </si>
  <si>
    <t>B</t>
  </si>
  <si>
    <t>θ</t>
  </si>
  <si>
    <t>(rad)</t>
  </si>
  <si>
    <t>( ° )</t>
  </si>
  <si>
    <t>MatRot1</t>
  </si>
  <si>
    <t>VectOA</t>
  </si>
  <si>
    <t>VectOG</t>
  </si>
  <si>
    <t>β</t>
  </si>
  <si>
    <t>VectBA</t>
  </si>
  <si>
    <t>P/o</t>
  </si>
  <si>
    <t>(N.mm)</t>
  </si>
  <si>
    <t>Masse trappe</t>
  </si>
  <si>
    <t>(kg)</t>
  </si>
  <si>
    <t>g</t>
  </si>
  <si>
    <t>(m/s/s)</t>
  </si>
  <si>
    <t>(N)</t>
  </si>
  <si>
    <t>VectP</t>
  </si>
  <si>
    <t>VectOB</t>
  </si>
  <si>
    <t>Moment poids</t>
  </si>
  <si>
    <t>Effort vérin</t>
  </si>
  <si>
    <t>Fv</t>
  </si>
  <si>
    <t>Long. Vérin</t>
  </si>
  <si>
    <t>Lv</t>
  </si>
  <si>
    <t>Position : θ</t>
  </si>
  <si>
    <t>Entrez vos valeurs dans les cellules jaunes et bougez le curseur</t>
  </si>
  <si>
    <t>Résultats</t>
  </si>
  <si>
    <t>VectFv</t>
  </si>
  <si>
    <t>VecRo</t>
  </si>
  <si>
    <t>Réaction en O</t>
  </si>
  <si>
    <t>Ro</t>
  </si>
  <si>
    <t xml:space="preserve">X  </t>
  </si>
  <si>
    <t xml:space="preserve">Y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</si>
</sst>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7" formatCode="0.00000"/>
  </numFmts>
  <fonts count="3" x14ac:knownFonts="1"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quotePrefix="1" applyBorder="1" applyAlignment="1">
      <alignment horizontal="center"/>
    </xf>
    <xf numFmtId="0" fontId="1" fillId="0" borderId="0" xfId="0" applyFont="1"/>
    <xf numFmtId="164" fontId="0" fillId="5" borderId="3" xfId="0" applyNumberFormat="1" applyFill="1" applyBorder="1" applyAlignment="1">
      <alignment horizontal="center"/>
    </xf>
    <xf numFmtId="1" fontId="0" fillId="5" borderId="3" xfId="0" applyNumberForma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5" xfId="0" applyFont="1" applyBorder="1" applyAlignment="1">
      <alignment horizontal="center"/>
    </xf>
    <xf numFmtId="167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" fontId="0" fillId="5" borderId="7" xfId="0" applyNumberFormat="1" applyFill="1" applyBorder="1" applyAlignment="1">
      <alignment horizontal="center"/>
    </xf>
    <xf numFmtId="1" fontId="0" fillId="5" borderId="8" xfId="0" applyNumberFormat="1" applyFill="1" applyBorder="1" applyAlignment="1">
      <alignment horizontal="center"/>
    </xf>
    <xf numFmtId="0" fontId="0" fillId="0" borderId="4" xfId="0" applyBorder="1" applyAlignment="1">
      <alignment horizontal="right"/>
    </xf>
    <xf numFmtId="0" fontId="0" fillId="0" borderId="6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714375</xdr:colOff>
      <xdr:row>3</xdr:row>
      <xdr:rowOff>133350</xdr:rowOff>
    </xdr:from>
    <xdr:to>
      <xdr:col>13</xdr:col>
      <xdr:colOff>95250</xdr:colOff>
      <xdr:row>6</xdr:row>
      <xdr:rowOff>28575</xdr:rowOff>
    </xdr:to>
    <xdr:sp macro="" textlink="">
      <xdr:nvSpPr>
        <xdr:cNvPr id="2" name="Parenthèses 1"/>
        <xdr:cNvSpPr/>
      </xdr:nvSpPr>
      <xdr:spPr>
        <a:xfrm>
          <a:off x="5286375" y="457200"/>
          <a:ext cx="1666875" cy="381000"/>
        </a:xfrm>
        <a:prstGeom prst="bracketPair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10</xdr:col>
      <xdr:colOff>74295</xdr:colOff>
      <xdr:row>18</xdr:row>
      <xdr:rowOff>133350</xdr:rowOff>
    </xdr:from>
    <xdr:to>
      <xdr:col>10</xdr:col>
      <xdr:colOff>762001</xdr:colOff>
      <xdr:row>21</xdr:row>
      <xdr:rowOff>28575</xdr:rowOff>
    </xdr:to>
    <xdr:sp macro="" textlink="">
      <xdr:nvSpPr>
        <xdr:cNvPr id="3" name="Parenthèses 2"/>
        <xdr:cNvSpPr/>
      </xdr:nvSpPr>
      <xdr:spPr>
        <a:xfrm>
          <a:off x="7458075" y="3150870"/>
          <a:ext cx="687706" cy="398145"/>
        </a:xfrm>
        <a:prstGeom prst="bracketPair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10</xdr:col>
      <xdr:colOff>76199</xdr:colOff>
      <xdr:row>11</xdr:row>
      <xdr:rowOff>140970</xdr:rowOff>
    </xdr:from>
    <xdr:to>
      <xdr:col>10</xdr:col>
      <xdr:colOff>708660</xdr:colOff>
      <xdr:row>14</xdr:row>
      <xdr:rowOff>36195</xdr:rowOff>
    </xdr:to>
    <xdr:sp macro="" textlink="">
      <xdr:nvSpPr>
        <xdr:cNvPr id="4" name="Parenthèses 3"/>
        <xdr:cNvSpPr/>
      </xdr:nvSpPr>
      <xdr:spPr>
        <a:xfrm>
          <a:off x="7459979" y="1985010"/>
          <a:ext cx="632461" cy="398145"/>
        </a:xfrm>
        <a:prstGeom prst="bracketPair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12</xdr:col>
      <xdr:colOff>22861</xdr:colOff>
      <xdr:row>11</xdr:row>
      <xdr:rowOff>133350</xdr:rowOff>
    </xdr:from>
    <xdr:to>
      <xdr:col>12</xdr:col>
      <xdr:colOff>720089</xdr:colOff>
      <xdr:row>14</xdr:row>
      <xdr:rowOff>28575</xdr:rowOff>
    </xdr:to>
    <xdr:sp macro="" textlink="">
      <xdr:nvSpPr>
        <xdr:cNvPr id="5" name="Parenthèses 4"/>
        <xdr:cNvSpPr/>
      </xdr:nvSpPr>
      <xdr:spPr>
        <a:xfrm>
          <a:off x="8991601" y="1977390"/>
          <a:ext cx="697228" cy="398145"/>
        </a:xfrm>
        <a:prstGeom prst="bracketPair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16</xdr:col>
      <xdr:colOff>30481</xdr:colOff>
      <xdr:row>11</xdr:row>
      <xdr:rowOff>133350</xdr:rowOff>
    </xdr:from>
    <xdr:to>
      <xdr:col>16</xdr:col>
      <xdr:colOff>760093</xdr:colOff>
      <xdr:row>14</xdr:row>
      <xdr:rowOff>28575</xdr:rowOff>
    </xdr:to>
    <xdr:sp macro="" textlink="">
      <xdr:nvSpPr>
        <xdr:cNvPr id="6" name="Parenthèses 5"/>
        <xdr:cNvSpPr/>
      </xdr:nvSpPr>
      <xdr:spPr>
        <a:xfrm>
          <a:off x="12169141" y="1977390"/>
          <a:ext cx="729612" cy="398145"/>
        </a:xfrm>
        <a:prstGeom prst="bracketPair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13</xdr:col>
      <xdr:colOff>777241</xdr:colOff>
      <xdr:row>11</xdr:row>
      <xdr:rowOff>133350</xdr:rowOff>
    </xdr:from>
    <xdr:to>
      <xdr:col>14</xdr:col>
      <xdr:colOff>767713</xdr:colOff>
      <xdr:row>14</xdr:row>
      <xdr:rowOff>28575</xdr:rowOff>
    </xdr:to>
    <xdr:sp macro="" textlink="">
      <xdr:nvSpPr>
        <xdr:cNvPr id="7" name="Parenthèses 6"/>
        <xdr:cNvSpPr/>
      </xdr:nvSpPr>
      <xdr:spPr>
        <a:xfrm>
          <a:off x="10538461" y="1977390"/>
          <a:ext cx="782952" cy="398145"/>
        </a:xfrm>
        <a:prstGeom prst="bracketPair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678180</xdr:colOff>
          <xdr:row>13</xdr:row>
          <xdr:rowOff>106680</xdr:rowOff>
        </xdr:from>
        <xdr:to>
          <xdr:col>3</xdr:col>
          <xdr:colOff>190500</xdr:colOff>
          <xdr:row>14</xdr:row>
          <xdr:rowOff>144780</xdr:rowOff>
        </xdr:to>
        <xdr:sp macro="" textlink="">
          <xdr:nvSpPr>
            <xdr:cNvPr id="1025" name="ScrollBar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2</xdr:col>
      <xdr:colOff>609600</xdr:colOff>
      <xdr:row>17</xdr:row>
      <xdr:rowOff>76200</xdr:rowOff>
    </xdr:from>
    <xdr:to>
      <xdr:col>7</xdr:col>
      <xdr:colOff>209550</xdr:colOff>
      <xdr:row>35</xdr:row>
      <xdr:rowOff>76200</xdr:rowOff>
    </xdr:to>
    <xdr:grpSp>
      <xdr:nvGrpSpPr>
        <xdr:cNvPr id="50" name="Groupe 49"/>
        <xdr:cNvGrpSpPr/>
      </xdr:nvGrpSpPr>
      <xdr:grpSpPr>
        <a:xfrm>
          <a:off x="1615440" y="2926080"/>
          <a:ext cx="3562350" cy="3017520"/>
          <a:chOff x="733425" y="2533650"/>
          <a:chExt cx="3429000" cy="2914650"/>
        </a:xfrm>
      </xdr:grpSpPr>
      <xdr:cxnSp macro="">
        <xdr:nvCxnSpPr>
          <xdr:cNvPr id="9" name="Connecteur droit avec flèche 8"/>
          <xdr:cNvCxnSpPr/>
        </xdr:nvCxnSpPr>
        <xdr:spPr>
          <a:xfrm flipV="1">
            <a:off x="1400175" y="2771775"/>
            <a:ext cx="0" cy="2400300"/>
          </a:xfrm>
          <a:prstGeom prst="straightConnector1">
            <a:avLst/>
          </a:prstGeom>
          <a:ln>
            <a:solidFill>
              <a:schemeClr val="bg1">
                <a:lumMod val="50000"/>
              </a:schemeClr>
            </a:solidFill>
            <a:headEnd type="none" w="med" len="med"/>
            <a:tailEnd type="triangl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Connecteur droit avec flèche 10"/>
          <xdr:cNvCxnSpPr/>
        </xdr:nvCxnSpPr>
        <xdr:spPr>
          <a:xfrm>
            <a:off x="962025" y="4219575"/>
            <a:ext cx="2952750" cy="0"/>
          </a:xfrm>
          <a:prstGeom prst="straightConnector1">
            <a:avLst/>
          </a:prstGeom>
          <a:ln>
            <a:solidFill>
              <a:schemeClr val="bg1">
                <a:lumMod val="50000"/>
              </a:schemeClr>
            </a:solidFill>
            <a:headEnd type="none" w="med" len="med"/>
            <a:tailEnd type="triangl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" name="Connecteur droit 12"/>
          <xdr:cNvCxnSpPr/>
        </xdr:nvCxnSpPr>
        <xdr:spPr>
          <a:xfrm>
            <a:off x="1400175" y="4210050"/>
            <a:ext cx="2076450" cy="0"/>
          </a:xfrm>
          <a:prstGeom prst="line">
            <a:avLst/>
          </a:prstGeom>
          <a:ln w="28575">
            <a:solidFill>
              <a:srgbClr val="0070C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" name="Connecteur droit 14"/>
          <xdr:cNvCxnSpPr/>
        </xdr:nvCxnSpPr>
        <xdr:spPr>
          <a:xfrm flipV="1">
            <a:off x="1414474" y="3238500"/>
            <a:ext cx="1776401" cy="972158"/>
          </a:xfrm>
          <a:prstGeom prst="line">
            <a:avLst/>
          </a:prstGeom>
          <a:ln w="12700">
            <a:solidFill>
              <a:srgbClr val="FF0000"/>
            </a:solidFill>
            <a:prstDash val="lgDashDot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6" name="Connecteur droit 15"/>
          <xdr:cNvCxnSpPr/>
        </xdr:nvCxnSpPr>
        <xdr:spPr>
          <a:xfrm flipV="1">
            <a:off x="1776423" y="4314825"/>
            <a:ext cx="557202" cy="648308"/>
          </a:xfrm>
          <a:prstGeom prst="line">
            <a:avLst/>
          </a:prstGeom>
          <a:ln w="28575">
            <a:solidFill>
              <a:srgbClr val="00B0F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7" name="Ellipse 16"/>
          <xdr:cNvSpPr/>
        </xdr:nvSpPr>
        <xdr:spPr>
          <a:xfrm>
            <a:off x="1386840" y="4196715"/>
            <a:ext cx="45720" cy="45720"/>
          </a:xfrm>
          <a:prstGeom prst="ellipse">
            <a:avLst/>
          </a:prstGeom>
          <a:solidFill>
            <a:schemeClr val="tx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sp macro="" textlink="">
        <xdr:nvSpPr>
          <xdr:cNvPr id="19" name="Ellipse 18"/>
          <xdr:cNvSpPr/>
        </xdr:nvSpPr>
        <xdr:spPr>
          <a:xfrm>
            <a:off x="1758315" y="4930140"/>
            <a:ext cx="45720" cy="45720"/>
          </a:xfrm>
          <a:prstGeom prst="ellipse">
            <a:avLst/>
          </a:prstGeom>
          <a:solidFill>
            <a:schemeClr val="tx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cxnSp macro="">
        <xdr:nvCxnSpPr>
          <xdr:cNvPr id="20" name="Connecteur droit 19"/>
          <xdr:cNvCxnSpPr/>
        </xdr:nvCxnSpPr>
        <xdr:spPr>
          <a:xfrm>
            <a:off x="2324100" y="4200525"/>
            <a:ext cx="0" cy="123825"/>
          </a:xfrm>
          <a:prstGeom prst="line">
            <a:avLst/>
          </a:prstGeom>
          <a:ln w="28575">
            <a:solidFill>
              <a:srgbClr val="0070C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2" name="Ellipse 21"/>
          <xdr:cNvSpPr/>
        </xdr:nvSpPr>
        <xdr:spPr>
          <a:xfrm>
            <a:off x="2301240" y="4301490"/>
            <a:ext cx="45720" cy="45720"/>
          </a:xfrm>
          <a:prstGeom prst="ellipse">
            <a:avLst/>
          </a:prstGeom>
          <a:solidFill>
            <a:schemeClr val="tx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sp macro="" textlink="">
        <xdr:nvSpPr>
          <xdr:cNvPr id="21" name="Arc 20"/>
          <xdr:cNvSpPr/>
        </xdr:nvSpPr>
        <xdr:spPr>
          <a:xfrm>
            <a:off x="733425" y="3552825"/>
            <a:ext cx="1333500" cy="1333500"/>
          </a:xfrm>
          <a:prstGeom prst="arc">
            <a:avLst>
              <a:gd name="adj1" fmla="val 19892075"/>
              <a:gd name="adj2" fmla="val 21471377"/>
            </a:avLst>
          </a:prstGeom>
          <a:ln>
            <a:solidFill>
              <a:schemeClr val="bg1">
                <a:lumMod val="50000"/>
              </a:schemeClr>
            </a:solidFill>
            <a:headEnd type="triangl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sp macro="" textlink="">
        <xdr:nvSpPr>
          <xdr:cNvPr id="24" name="Arc 23"/>
          <xdr:cNvSpPr/>
        </xdr:nvSpPr>
        <xdr:spPr>
          <a:xfrm>
            <a:off x="1266825" y="4457700"/>
            <a:ext cx="990600" cy="990600"/>
          </a:xfrm>
          <a:prstGeom prst="arc">
            <a:avLst>
              <a:gd name="adj1" fmla="val 18625151"/>
              <a:gd name="adj2" fmla="val 135875"/>
            </a:avLst>
          </a:prstGeom>
          <a:ln>
            <a:solidFill>
              <a:schemeClr val="bg1">
                <a:lumMod val="50000"/>
              </a:schemeClr>
            </a:solidFill>
            <a:headEnd type="triangl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cxnSp macro="">
        <xdr:nvCxnSpPr>
          <xdr:cNvPr id="25" name="Connecteur droit avec flèche 24"/>
          <xdr:cNvCxnSpPr/>
        </xdr:nvCxnSpPr>
        <xdr:spPr>
          <a:xfrm>
            <a:off x="1581150" y="4962525"/>
            <a:ext cx="1238250" cy="0"/>
          </a:xfrm>
          <a:prstGeom prst="straightConnector1">
            <a:avLst/>
          </a:prstGeom>
          <a:ln>
            <a:solidFill>
              <a:schemeClr val="bg1">
                <a:lumMod val="50000"/>
              </a:schemeClr>
            </a:solidFill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9" name="Connecteur droit 28"/>
          <xdr:cNvCxnSpPr/>
        </xdr:nvCxnSpPr>
        <xdr:spPr>
          <a:xfrm>
            <a:off x="2198577" y="3776860"/>
            <a:ext cx="68373" cy="118865"/>
          </a:xfrm>
          <a:prstGeom prst="line">
            <a:avLst/>
          </a:prstGeom>
          <a:ln w="12700">
            <a:solidFill>
              <a:srgbClr val="FF0000"/>
            </a:solidFill>
            <a:prstDash val="lgDashDot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1" name="Ellipse 30"/>
          <xdr:cNvSpPr/>
        </xdr:nvSpPr>
        <xdr:spPr>
          <a:xfrm>
            <a:off x="2244090" y="3863340"/>
            <a:ext cx="45720" cy="45720"/>
          </a:xfrm>
          <a:prstGeom prst="ellipse">
            <a:avLst/>
          </a:prstGeom>
          <a:solidFill>
            <a:schemeClr val="tx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cxnSp macro="">
        <xdr:nvCxnSpPr>
          <xdr:cNvPr id="32" name="Connecteur droit 31"/>
          <xdr:cNvCxnSpPr>
            <a:stCxn id="19" idx="4"/>
          </xdr:cNvCxnSpPr>
        </xdr:nvCxnSpPr>
        <xdr:spPr>
          <a:xfrm flipV="1">
            <a:off x="1781175" y="3876675"/>
            <a:ext cx="514350" cy="1099185"/>
          </a:xfrm>
          <a:prstGeom prst="line">
            <a:avLst/>
          </a:prstGeom>
          <a:ln w="12700">
            <a:solidFill>
              <a:srgbClr val="FF0000"/>
            </a:solidFill>
            <a:prstDash val="lgDashDot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3" name="ZoneTexte 32"/>
          <xdr:cNvSpPr txBox="1"/>
        </xdr:nvSpPr>
        <xdr:spPr>
          <a:xfrm>
            <a:off x="3924300" y="4105275"/>
            <a:ext cx="238125" cy="2190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X</a:t>
            </a:r>
          </a:p>
        </xdr:txBody>
      </xdr:sp>
      <xdr:sp macro="" textlink="">
        <xdr:nvSpPr>
          <xdr:cNvPr id="35" name="ZoneTexte 34"/>
          <xdr:cNvSpPr txBox="1"/>
        </xdr:nvSpPr>
        <xdr:spPr>
          <a:xfrm>
            <a:off x="1266825" y="2533650"/>
            <a:ext cx="238125" cy="2190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Y</a:t>
            </a:r>
          </a:p>
        </xdr:txBody>
      </xdr:sp>
      <xdr:sp macro="" textlink="">
        <xdr:nvSpPr>
          <xdr:cNvPr id="36" name="ZoneTexte 35"/>
          <xdr:cNvSpPr txBox="1"/>
        </xdr:nvSpPr>
        <xdr:spPr>
          <a:xfrm>
            <a:off x="1076325" y="3943350"/>
            <a:ext cx="238125" cy="2190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O</a:t>
            </a:r>
          </a:p>
        </xdr:txBody>
      </xdr:sp>
      <xdr:sp macro="" textlink="">
        <xdr:nvSpPr>
          <xdr:cNvPr id="37" name="ZoneTexte 36"/>
          <xdr:cNvSpPr txBox="1"/>
        </xdr:nvSpPr>
        <xdr:spPr>
          <a:xfrm>
            <a:off x="1981200" y="3905250"/>
            <a:ext cx="238125" cy="2190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l-GR" sz="1100"/>
              <a:t>θ</a:t>
            </a:r>
            <a:endParaRPr lang="fr-FR" sz="1100"/>
          </a:p>
        </xdr:txBody>
      </xdr:sp>
      <xdr:sp macro="" textlink="">
        <xdr:nvSpPr>
          <xdr:cNvPr id="38" name="ZoneTexte 37"/>
          <xdr:cNvSpPr txBox="1"/>
        </xdr:nvSpPr>
        <xdr:spPr>
          <a:xfrm>
            <a:off x="2238375" y="4638675"/>
            <a:ext cx="238125" cy="2190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l-GR" sz="1100"/>
              <a:t>β</a:t>
            </a:r>
            <a:endParaRPr lang="fr-FR" sz="1100"/>
          </a:p>
        </xdr:txBody>
      </xdr:sp>
      <xdr:sp macro="" textlink="">
        <xdr:nvSpPr>
          <xdr:cNvPr id="39" name="ZoneTexte 38"/>
          <xdr:cNvSpPr txBox="1"/>
        </xdr:nvSpPr>
        <xdr:spPr>
          <a:xfrm>
            <a:off x="2276475" y="3743325"/>
            <a:ext cx="238125" cy="2190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A</a:t>
            </a:r>
          </a:p>
        </xdr:txBody>
      </xdr:sp>
      <xdr:sp macro="" textlink="">
        <xdr:nvSpPr>
          <xdr:cNvPr id="40" name="ZoneTexte 39"/>
          <xdr:cNvSpPr txBox="1"/>
        </xdr:nvSpPr>
        <xdr:spPr>
          <a:xfrm>
            <a:off x="2171700" y="4295775"/>
            <a:ext cx="495300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Ao</a:t>
            </a:r>
          </a:p>
        </xdr:txBody>
      </xdr:sp>
      <xdr:sp macro="" textlink="">
        <xdr:nvSpPr>
          <xdr:cNvPr id="41" name="Ellipse 40"/>
          <xdr:cNvSpPr/>
        </xdr:nvSpPr>
        <xdr:spPr>
          <a:xfrm>
            <a:off x="2577465" y="4215765"/>
            <a:ext cx="45720" cy="45720"/>
          </a:xfrm>
          <a:prstGeom prst="ellipse">
            <a:avLst/>
          </a:prstGeom>
          <a:solidFill>
            <a:schemeClr val="tx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sp macro="" textlink="">
        <xdr:nvSpPr>
          <xdr:cNvPr id="42" name="ZoneTexte 41"/>
          <xdr:cNvSpPr txBox="1"/>
        </xdr:nvSpPr>
        <xdr:spPr>
          <a:xfrm>
            <a:off x="2571750" y="4162425"/>
            <a:ext cx="495300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Go</a:t>
            </a:r>
          </a:p>
        </xdr:txBody>
      </xdr:sp>
      <xdr:sp macro="" textlink="">
        <xdr:nvSpPr>
          <xdr:cNvPr id="43" name="ZoneTexte 42"/>
          <xdr:cNvSpPr txBox="1"/>
        </xdr:nvSpPr>
        <xdr:spPr>
          <a:xfrm>
            <a:off x="2486025" y="3562350"/>
            <a:ext cx="495300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G</a:t>
            </a:r>
          </a:p>
          <a:p>
            <a:endParaRPr lang="fr-FR" sz="1100"/>
          </a:p>
        </xdr:txBody>
      </xdr:sp>
      <xdr:sp macro="" textlink="">
        <xdr:nvSpPr>
          <xdr:cNvPr id="44" name="Ellipse 43"/>
          <xdr:cNvSpPr/>
        </xdr:nvSpPr>
        <xdr:spPr>
          <a:xfrm>
            <a:off x="2415540" y="3663315"/>
            <a:ext cx="45720" cy="45720"/>
          </a:xfrm>
          <a:prstGeom prst="ellipse">
            <a:avLst/>
          </a:prstGeom>
          <a:solidFill>
            <a:schemeClr val="tx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  <xdr:sp macro="" textlink="">
        <xdr:nvSpPr>
          <xdr:cNvPr id="45" name="ZoneTexte 44"/>
          <xdr:cNvSpPr txBox="1"/>
        </xdr:nvSpPr>
        <xdr:spPr>
          <a:xfrm>
            <a:off x="1666875" y="4972050"/>
            <a:ext cx="238125" cy="2190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B</a:t>
            </a:r>
          </a:p>
        </xdr:txBody>
      </xdr:sp>
      <xdr:cxnSp macro="">
        <xdr:nvCxnSpPr>
          <xdr:cNvPr id="46" name="Connecteur droit avec flèche 45"/>
          <xdr:cNvCxnSpPr/>
        </xdr:nvCxnSpPr>
        <xdr:spPr>
          <a:xfrm>
            <a:off x="2600325" y="4276725"/>
            <a:ext cx="0" cy="447675"/>
          </a:xfrm>
          <a:prstGeom prst="straightConnector1">
            <a:avLst/>
          </a:prstGeom>
          <a:ln w="19050">
            <a:solidFill>
              <a:srgbClr val="FF0000"/>
            </a:solidFill>
            <a:headEnd type="none" w="med" len="med"/>
            <a:tailEnd type="triangl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8" name="ZoneTexte 47"/>
          <xdr:cNvSpPr txBox="1"/>
        </xdr:nvSpPr>
        <xdr:spPr>
          <a:xfrm>
            <a:off x="2590800" y="4524375"/>
            <a:ext cx="495300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100"/>
              <a:t>P</a:t>
            </a:r>
          </a:p>
          <a:p>
            <a:endParaRPr lang="fr-FR" sz="1100"/>
          </a:p>
        </xdr:txBody>
      </xdr:sp>
      <xdr:cxnSp macro="">
        <xdr:nvCxnSpPr>
          <xdr:cNvPr id="49" name="Connecteur droit avec flèche 48"/>
          <xdr:cNvCxnSpPr/>
        </xdr:nvCxnSpPr>
        <xdr:spPr>
          <a:xfrm>
            <a:off x="2628900" y="4562475"/>
            <a:ext cx="171450" cy="0"/>
          </a:xfrm>
          <a:prstGeom prst="straightConnector1">
            <a:avLst/>
          </a:prstGeom>
          <a:ln>
            <a:solidFill>
              <a:sysClr val="windowText" lastClr="000000"/>
            </a:solidFill>
            <a:headEnd type="none" w="med" len="med"/>
            <a:tailEnd type="triangl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9</xdr:col>
      <xdr:colOff>784861</xdr:colOff>
      <xdr:row>23</xdr:row>
      <xdr:rowOff>133350</xdr:rowOff>
    </xdr:from>
    <xdr:to>
      <xdr:col>11</xdr:col>
      <xdr:colOff>15240</xdr:colOff>
      <xdr:row>26</xdr:row>
      <xdr:rowOff>28575</xdr:rowOff>
    </xdr:to>
    <xdr:sp macro="" textlink="">
      <xdr:nvSpPr>
        <xdr:cNvPr id="47" name="Parenthèses 46"/>
        <xdr:cNvSpPr/>
      </xdr:nvSpPr>
      <xdr:spPr>
        <a:xfrm>
          <a:off x="13716001" y="2815590"/>
          <a:ext cx="815339" cy="398145"/>
        </a:xfrm>
        <a:prstGeom prst="bracketPair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12</xdr:col>
      <xdr:colOff>60961</xdr:colOff>
      <xdr:row>23</xdr:row>
      <xdr:rowOff>133350</xdr:rowOff>
    </xdr:from>
    <xdr:to>
      <xdr:col>12</xdr:col>
      <xdr:colOff>754381</xdr:colOff>
      <xdr:row>26</xdr:row>
      <xdr:rowOff>28575</xdr:rowOff>
    </xdr:to>
    <xdr:sp macro="" textlink="">
      <xdr:nvSpPr>
        <xdr:cNvPr id="51" name="Parenthèses 50"/>
        <xdr:cNvSpPr/>
      </xdr:nvSpPr>
      <xdr:spPr>
        <a:xfrm>
          <a:off x="9029701" y="3989070"/>
          <a:ext cx="693420" cy="398145"/>
        </a:xfrm>
        <a:prstGeom prst="bracketPair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/>
  <dimension ref="B1:Y35"/>
  <sheetViews>
    <sheetView showGridLines="0" tabSelected="1" workbookViewId="0"/>
  </sheetViews>
  <sheetFormatPr baseColWidth="10" defaultRowHeight="13.2" x14ac:dyDescent="0.25"/>
  <cols>
    <col min="2" max="2" width="3.109375" customWidth="1"/>
    <col min="4" max="4" width="11.5546875" bestFit="1" customWidth="1"/>
    <col min="6" max="6" width="11.5546875" bestFit="1" customWidth="1"/>
    <col min="8" max="8" width="12.109375" bestFit="1" customWidth="1"/>
    <col min="10" max="10" width="11.5546875" style="1" bestFit="1" customWidth="1"/>
  </cols>
  <sheetData>
    <row r="1" spans="2:24" x14ac:dyDescent="0.25">
      <c r="J1" s="15"/>
    </row>
    <row r="2" spans="2:24" x14ac:dyDescent="0.25">
      <c r="C2" s="17" t="s">
        <v>29</v>
      </c>
      <c r="J2" s="15"/>
    </row>
    <row r="3" spans="2:24" x14ac:dyDescent="0.25">
      <c r="B3" s="1"/>
      <c r="C3" s="1"/>
      <c r="D3" s="1"/>
      <c r="E3" s="1"/>
      <c r="F3" s="1"/>
      <c r="G3" s="1"/>
      <c r="H3" s="1"/>
      <c r="I3" s="1"/>
      <c r="J3" s="15"/>
      <c r="K3" s="1"/>
      <c r="L3" s="1"/>
      <c r="M3" s="1"/>
    </row>
    <row r="4" spans="2:24" x14ac:dyDescent="0.25">
      <c r="B4" s="1"/>
      <c r="C4" s="1"/>
      <c r="D4" s="10" t="s">
        <v>0</v>
      </c>
      <c r="E4" s="10" t="s">
        <v>3</v>
      </c>
      <c r="F4" s="10" t="s">
        <v>5</v>
      </c>
      <c r="H4" s="10" t="s">
        <v>16</v>
      </c>
      <c r="J4" s="15" t="s">
        <v>18</v>
      </c>
      <c r="K4" s="1"/>
      <c r="L4" s="21" t="s">
        <v>9</v>
      </c>
      <c r="M4" s="21"/>
      <c r="O4" s="22" t="s">
        <v>12</v>
      </c>
      <c r="P4" s="22"/>
      <c r="Q4" s="1" t="s">
        <v>6</v>
      </c>
    </row>
    <row r="5" spans="2:24" x14ac:dyDescent="0.25">
      <c r="B5" s="1"/>
      <c r="C5" s="1"/>
      <c r="D5" s="12" t="s">
        <v>4</v>
      </c>
      <c r="E5" s="12" t="s">
        <v>4</v>
      </c>
      <c r="F5" s="12" t="s">
        <v>4</v>
      </c>
      <c r="H5" s="12" t="s">
        <v>17</v>
      </c>
      <c r="J5" s="16" t="s">
        <v>19</v>
      </c>
      <c r="K5" s="1"/>
      <c r="L5" s="24">
        <f>COS(θ)</f>
        <v>1</v>
      </c>
      <c r="M5" s="24">
        <f>-L6</f>
        <v>0</v>
      </c>
      <c r="O5" s="1" t="s">
        <v>7</v>
      </c>
      <c r="P5" s="1" t="s">
        <v>8</v>
      </c>
      <c r="Q5" s="1" t="s">
        <v>7</v>
      </c>
    </row>
    <row r="6" spans="2:24" x14ac:dyDescent="0.25">
      <c r="B6" s="1"/>
      <c r="C6" s="1" t="s">
        <v>1</v>
      </c>
      <c r="D6" s="13">
        <v>533</v>
      </c>
      <c r="E6" s="13">
        <v>762</v>
      </c>
      <c r="F6" s="13">
        <v>115</v>
      </c>
      <c r="H6" s="14">
        <v>500</v>
      </c>
      <c r="J6" s="15">
        <v>9.81</v>
      </c>
      <c r="K6" s="1"/>
      <c r="L6" s="24">
        <f>SIN(θ)</f>
        <v>0</v>
      </c>
      <c r="M6" s="24">
        <f>L5</f>
        <v>1</v>
      </c>
      <c r="O6" s="24">
        <f>ATAN2(Q13,Q14)</f>
        <v>0.6623667948149552</v>
      </c>
      <c r="P6" s="5">
        <f>DEGREES(O6)</f>
        <v>37.950821832504715</v>
      </c>
      <c r="Q6" s="24">
        <f>RADIANS(θdeg)</f>
        <v>0</v>
      </c>
    </row>
    <row r="7" spans="2:24" x14ac:dyDescent="0.25">
      <c r="B7" s="1"/>
      <c r="C7" s="1" t="s">
        <v>2</v>
      </c>
      <c r="D7" s="14">
        <v>150</v>
      </c>
      <c r="E7" s="14">
        <v>101</v>
      </c>
      <c r="F7" s="14">
        <v>-176</v>
      </c>
      <c r="H7" s="1"/>
      <c r="I7" s="1"/>
      <c r="J7" s="15"/>
      <c r="K7" s="1"/>
      <c r="L7" s="1"/>
      <c r="M7" s="1"/>
      <c r="O7" s="1"/>
      <c r="P7" s="1"/>
    </row>
    <row r="8" spans="2:24" x14ac:dyDescent="0.25">
      <c r="B8" s="1"/>
      <c r="C8" s="1"/>
      <c r="D8" s="1"/>
      <c r="E8" s="1"/>
      <c r="F8" s="1"/>
      <c r="G8" s="1"/>
      <c r="H8" s="1"/>
      <c r="I8" s="1"/>
      <c r="J8" s="15"/>
    </row>
    <row r="9" spans="2:24" x14ac:dyDescent="0.25">
      <c r="B9" s="1"/>
      <c r="C9" s="1"/>
      <c r="D9" s="1"/>
      <c r="E9" s="1"/>
      <c r="F9" s="1"/>
      <c r="G9" s="1"/>
      <c r="H9" s="1"/>
      <c r="I9" s="1"/>
      <c r="J9" s="15"/>
    </row>
    <row r="10" spans="2:24" x14ac:dyDescent="0.25">
      <c r="B10" s="1"/>
      <c r="C10" s="20" t="s">
        <v>28</v>
      </c>
      <c r="D10" s="1"/>
      <c r="E10" s="23" t="s">
        <v>30</v>
      </c>
      <c r="F10" s="23"/>
      <c r="G10" s="23"/>
      <c r="H10" s="23"/>
      <c r="I10" s="1"/>
      <c r="J10" s="15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2:24" x14ac:dyDescent="0.25">
      <c r="G11" s="1"/>
      <c r="H11" s="1"/>
      <c r="I11" s="1"/>
      <c r="J11" s="15"/>
      <c r="K11" s="1" t="s">
        <v>10</v>
      </c>
      <c r="L11" s="1"/>
      <c r="M11" s="1" t="s">
        <v>11</v>
      </c>
      <c r="N11" s="1"/>
      <c r="O11" s="1" t="s">
        <v>22</v>
      </c>
      <c r="P11" s="1"/>
      <c r="Q11" s="1" t="s">
        <v>13</v>
      </c>
      <c r="R11" s="1"/>
    </row>
    <row r="12" spans="2:24" x14ac:dyDescent="0.25">
      <c r="C12" s="1" t="s">
        <v>8</v>
      </c>
      <c r="E12" s="10" t="s">
        <v>24</v>
      </c>
      <c r="F12" s="11" t="s">
        <v>26</v>
      </c>
      <c r="G12" s="1"/>
      <c r="H12" s="11" t="s">
        <v>33</v>
      </c>
      <c r="I12" s="1"/>
      <c r="J12" s="15"/>
      <c r="K12" s="1" t="s">
        <v>4</v>
      </c>
      <c r="M12" s="1" t="s">
        <v>4</v>
      </c>
      <c r="O12" s="1" t="s">
        <v>4</v>
      </c>
      <c r="Q12" s="1" t="s">
        <v>4</v>
      </c>
      <c r="R12" s="1"/>
      <c r="V12" s="1"/>
      <c r="W12" s="1"/>
      <c r="X12" s="1"/>
    </row>
    <row r="13" spans="2:24" x14ac:dyDescent="0.25">
      <c r="C13" s="9">
        <f>C15/10</f>
        <v>0</v>
      </c>
      <c r="E13" s="12" t="s">
        <v>25</v>
      </c>
      <c r="F13" s="12" t="s">
        <v>27</v>
      </c>
      <c r="G13" s="1"/>
      <c r="H13" s="12" t="s">
        <v>34</v>
      </c>
      <c r="I13" s="1"/>
      <c r="J13" s="28" t="s">
        <v>35</v>
      </c>
      <c r="K13" s="25">
        <f t="array" ref="K13:K14">MMULT(MatRot1,D6:D7)</f>
        <v>533</v>
      </c>
      <c r="L13" s="25"/>
      <c r="M13" s="25">
        <f t="array" ref="M13:M14">MMULT(MatRot1,E6:E7)</f>
        <v>762</v>
      </c>
      <c r="N13" s="25"/>
      <c r="O13" s="25">
        <f t="array" ref="O13:O14">F6:F7</f>
        <v>115</v>
      </c>
      <c r="P13" s="25"/>
      <c r="Q13" s="25">
        <f t="array" ref="Q13:Q14">VectOA-VectOB</f>
        <v>418</v>
      </c>
    </row>
    <row r="14" spans="2:24" x14ac:dyDescent="0.25">
      <c r="C14" s="8"/>
      <c r="D14" s="1"/>
      <c r="E14" s="12" t="s">
        <v>20</v>
      </c>
      <c r="F14" s="12" t="s">
        <v>4</v>
      </c>
      <c r="G14" s="1"/>
      <c r="H14" s="12" t="s">
        <v>20</v>
      </c>
      <c r="I14" s="1"/>
      <c r="J14" s="28" t="s">
        <v>36</v>
      </c>
      <c r="K14" s="25">
        <v>150</v>
      </c>
      <c r="L14" s="25"/>
      <c r="M14" s="25">
        <v>101</v>
      </c>
      <c r="N14" s="25"/>
      <c r="O14" s="25">
        <v>-176</v>
      </c>
      <c r="P14" s="25"/>
      <c r="Q14" s="25">
        <v>326</v>
      </c>
    </row>
    <row r="15" spans="2:24" x14ac:dyDescent="0.25">
      <c r="C15" s="8">
        <v>0</v>
      </c>
      <c r="D15" s="1"/>
      <c r="E15" s="19">
        <f>-M21/(K13*SIN(β)-K14*COS(β))</f>
        <v>17840.100428072459</v>
      </c>
      <c r="F15" s="18">
        <f>SQRT(Q13^2+Q14^2)</f>
        <v>530.09433122794292</v>
      </c>
      <c r="G15" s="28" t="s">
        <v>35</v>
      </c>
      <c r="H15" s="26">
        <f t="array" ref="H15:H16">M25:M26</f>
        <v>-14067.613139080477</v>
      </c>
      <c r="I15" s="1"/>
      <c r="J15" s="15"/>
    </row>
    <row r="16" spans="2:24" x14ac:dyDescent="0.25">
      <c r="C16" s="1"/>
      <c r="D16" s="1"/>
      <c r="E16" s="1"/>
      <c r="F16" s="3"/>
      <c r="G16" s="29" t="s">
        <v>36</v>
      </c>
      <c r="H16" s="27">
        <v>-6066.3920654072626</v>
      </c>
      <c r="I16" s="1"/>
      <c r="J16" s="15"/>
    </row>
    <row r="17" spans="5:25" x14ac:dyDescent="0.25">
      <c r="E17" s="1"/>
      <c r="F17" s="1"/>
      <c r="J17" s="15"/>
    </row>
    <row r="18" spans="5:25" x14ac:dyDescent="0.25">
      <c r="J18" s="15"/>
      <c r="K18" s="1" t="s">
        <v>21</v>
      </c>
      <c r="L18" s="1"/>
      <c r="M18" s="2" t="s">
        <v>23</v>
      </c>
    </row>
    <row r="19" spans="5:25" x14ac:dyDescent="0.25">
      <c r="J19" s="15"/>
      <c r="K19" s="6" t="s">
        <v>20</v>
      </c>
      <c r="L19" s="6"/>
      <c r="M19" s="1" t="s">
        <v>14</v>
      </c>
      <c r="Y19" s="1"/>
    </row>
    <row r="20" spans="5:25" x14ac:dyDescent="0.25">
      <c r="J20" s="28" t="s">
        <v>35</v>
      </c>
      <c r="K20" s="7">
        <v>0</v>
      </c>
      <c r="L20" s="7"/>
      <c r="M20" s="1" t="s">
        <v>15</v>
      </c>
    </row>
    <row r="21" spans="5:25" x14ac:dyDescent="0.25">
      <c r="J21" s="28" t="s">
        <v>36</v>
      </c>
      <c r="K21" s="1">
        <f>-m*g</f>
        <v>-4905</v>
      </c>
      <c r="L21" s="1"/>
      <c r="M21" s="25">
        <f>M13*K21-M14*K20</f>
        <v>-3737610</v>
      </c>
    </row>
    <row r="22" spans="5:25" x14ac:dyDescent="0.25">
      <c r="J22" s="15"/>
      <c r="K22" s="1"/>
    </row>
    <row r="23" spans="5:25" x14ac:dyDescent="0.25">
      <c r="J23" s="15"/>
    </row>
    <row r="24" spans="5:25" x14ac:dyDescent="0.25">
      <c r="J24" s="15"/>
      <c r="K24" s="3" t="s">
        <v>31</v>
      </c>
      <c r="M24" s="3" t="s">
        <v>32</v>
      </c>
    </row>
    <row r="25" spans="5:25" x14ac:dyDescent="0.25">
      <c r="J25" s="28" t="s">
        <v>35</v>
      </c>
      <c r="K25" s="25">
        <f>E15*COS(β)</f>
        <v>14067.613139080477</v>
      </c>
      <c r="M25" s="25">
        <f t="array" ref="M25:M26">-K25:K26-K20:K21</f>
        <v>-14067.613139080477</v>
      </c>
    </row>
    <row r="26" spans="5:25" x14ac:dyDescent="0.25">
      <c r="E26" s="2"/>
      <c r="F26" s="2"/>
      <c r="J26" s="28" t="s">
        <v>36</v>
      </c>
      <c r="K26" s="25">
        <f>E15*SIN(β)</f>
        <v>10971.392065407263</v>
      </c>
      <c r="M26" s="25">
        <v>-6066.3920654072626</v>
      </c>
    </row>
    <row r="27" spans="5:25" x14ac:dyDescent="0.25">
      <c r="E27" s="1"/>
      <c r="J27" s="15"/>
    </row>
    <row r="28" spans="5:25" x14ac:dyDescent="0.25">
      <c r="E28" s="1"/>
      <c r="J28" s="15"/>
    </row>
    <row r="29" spans="5:25" x14ac:dyDescent="0.25">
      <c r="E29" s="4"/>
      <c r="F29" s="4"/>
      <c r="J29" s="15"/>
    </row>
    <row r="30" spans="5:25" x14ac:dyDescent="0.25">
      <c r="J30" s="15"/>
    </row>
    <row r="31" spans="5:25" x14ac:dyDescent="0.25">
      <c r="J31" s="15"/>
    </row>
    <row r="32" spans="5:25" x14ac:dyDescent="0.25">
      <c r="J32" s="15"/>
    </row>
    <row r="33" spans="10:10" x14ac:dyDescent="0.25">
      <c r="J33" s="15"/>
    </row>
    <row r="34" spans="10:10" x14ac:dyDescent="0.25">
      <c r="J34" s="15"/>
    </row>
    <row r="35" spans="10:10" x14ac:dyDescent="0.25">
      <c r="J35" s="15"/>
    </row>
  </sheetData>
  <mergeCells count="3">
    <mergeCell ref="L4:M4"/>
    <mergeCell ref="O4:P4"/>
    <mergeCell ref="E10:H10"/>
  </mergeCells>
  <pageMargins left="0.7" right="0.7" top="0.75" bottom="0.75" header="0.3" footer="0.3"/>
  <pageSetup paperSize="9" orientation="portrait" horizontalDpi="0" verticalDpi="0" r:id="rId1"/>
  <drawing r:id="rId2"/>
  <legacyDrawing r:id="rId3"/>
  <controls>
    <mc:AlternateContent xmlns:mc="http://schemas.openxmlformats.org/markup-compatibility/2006">
      <mc:Choice Requires="x14">
        <control shapeId="1025" r:id="rId4" name="ScrollBar1">
          <controlPr defaultSize="0" autoLine="0" linkedCell="C15" r:id="rId5">
            <anchor moveWithCells="1">
              <from>
                <xdr:col>0</xdr:col>
                <xdr:colOff>678180</xdr:colOff>
                <xdr:row>13</xdr:row>
                <xdr:rowOff>106680</xdr:rowOff>
              </from>
              <to>
                <xdr:col>3</xdr:col>
                <xdr:colOff>190500</xdr:colOff>
                <xdr:row>14</xdr:row>
                <xdr:rowOff>144780</xdr:rowOff>
              </to>
            </anchor>
          </controlPr>
        </control>
      </mc:Choice>
      <mc:Fallback>
        <control shapeId="1025" r:id="rId4" name="ScrollBar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17</vt:i4>
      </vt:variant>
    </vt:vector>
  </HeadingPairs>
  <TitlesOfParts>
    <vt:vector size="18" baseType="lpstr">
      <vt:lpstr>Feuil1</vt:lpstr>
      <vt:lpstr>g</vt:lpstr>
      <vt:lpstr>m</vt:lpstr>
      <vt:lpstr>MatRot1</vt:lpstr>
      <vt:lpstr>VectOA</vt:lpstr>
      <vt:lpstr>VectOB</vt:lpstr>
      <vt:lpstr>VectOG</vt:lpstr>
      <vt:lpstr>Xa</vt:lpstr>
      <vt:lpstr>Xao</vt:lpstr>
      <vt:lpstr>Xb</vt:lpstr>
      <vt:lpstr>Xgo</vt:lpstr>
      <vt:lpstr>Ya</vt:lpstr>
      <vt:lpstr>Yao</vt:lpstr>
      <vt:lpstr>Yb</vt:lpstr>
      <vt:lpstr>Ygo</vt:lpstr>
      <vt:lpstr>β</vt:lpstr>
      <vt:lpstr>θ</vt:lpstr>
      <vt:lpstr>θdeg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</dc:creator>
  <cp:lastModifiedBy>René Maingonnat</cp:lastModifiedBy>
  <dcterms:created xsi:type="dcterms:W3CDTF">2014-08-15T07:49:28Z</dcterms:created>
  <dcterms:modified xsi:type="dcterms:W3CDTF">2021-01-28T09:58:43Z</dcterms:modified>
</cp:coreProperties>
</file>