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orel\Desktop\"/>
    </mc:Choice>
  </mc:AlternateContent>
  <xr:revisionPtr revIDLastSave="0" documentId="13_ncr:1_{C383AFB8-3B94-4403-AFF2-1512CF92C54B}" xr6:coauthVersionLast="47" xr6:coauthVersionMax="47" xr10:uidLastSave="{00000000-0000-0000-0000-000000000000}"/>
  <bookViews>
    <workbookView xWindow="-120" yWindow="-120" windowWidth="29040" windowHeight="15840" xr2:uid="{009C07B5-3EEF-457C-BF83-3FFA51A3522D}"/>
  </bookViews>
  <sheets>
    <sheet name="feuille simplifiée" sheetId="2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E39" i="2"/>
  <c r="C36" i="2"/>
  <c r="C15" i="2"/>
  <c r="C32" i="2" s="1"/>
  <c r="C23" i="2"/>
  <c r="C27" i="2" s="1"/>
  <c r="C18" i="2"/>
  <c r="C5" i="2"/>
  <c r="C26" i="2" l="1"/>
  <c r="C19" i="2"/>
  <c r="C20" i="2" s="1"/>
  <c r="C22" i="2" s="1"/>
  <c r="C29" i="2" s="1"/>
  <c r="C7" i="2"/>
  <c r="C8" i="2" s="1"/>
  <c r="C9" i="2" s="1"/>
  <c r="C37" i="2" l="1"/>
  <c r="C33" i="2"/>
  <c r="C41" i="2" l="1"/>
  <c r="C42" i="2" s="1"/>
  <c r="C10" i="2"/>
</calcChain>
</file>

<file path=xl/sharedStrings.xml><?xml version="1.0" encoding="utf-8"?>
<sst xmlns="http://schemas.openxmlformats.org/spreadsheetml/2006/main" count="76" uniqueCount="48">
  <si>
    <t>titre cuve</t>
  </si>
  <si>
    <t>soit</t>
  </si>
  <si>
    <t>vol</t>
  </si>
  <si>
    <t>mass</t>
  </si>
  <si>
    <t>mv</t>
  </si>
  <si>
    <t>volume initial</t>
  </si>
  <si>
    <t>kg/m3</t>
  </si>
  <si>
    <t>m3</t>
  </si>
  <si>
    <t>masse</t>
  </si>
  <si>
    <t>ethanol pur</t>
  </si>
  <si>
    <t>kg</t>
  </si>
  <si>
    <t>titre souhaité</t>
  </si>
  <si>
    <t>données bouilleur</t>
  </si>
  <si>
    <t>données conduite</t>
  </si>
  <si>
    <t>durée distillation</t>
  </si>
  <si>
    <t>h</t>
  </si>
  <si>
    <t>mm eau</t>
  </si>
  <si>
    <t>mm ethanol</t>
  </si>
  <si>
    <t>TAV</t>
  </si>
  <si>
    <t>C mass</t>
  </si>
  <si>
    <t>C mol</t>
  </si>
  <si>
    <t>eau pure</t>
  </si>
  <si>
    <t>d</t>
  </si>
  <si>
    <t>volume distillat</t>
  </si>
  <si>
    <t>débit moyen</t>
  </si>
  <si>
    <t>kg/h</t>
  </si>
  <si>
    <t>kg/mol</t>
  </si>
  <si>
    <t>t° vapeur</t>
  </si>
  <si>
    <t>Vmol</t>
  </si>
  <si>
    <t>m3/mol</t>
  </si>
  <si>
    <t>°C</t>
  </si>
  <si>
    <t>mm mélange</t>
  </si>
  <si>
    <t>débit vapeur</t>
  </si>
  <si>
    <t>m3/h</t>
  </si>
  <si>
    <t>h vap eau</t>
  </si>
  <si>
    <t>h vap ethanol</t>
  </si>
  <si>
    <t>kJ/kg</t>
  </si>
  <si>
    <t>P condensation</t>
  </si>
  <si>
    <t>h vap mélange</t>
  </si>
  <si>
    <t>kW</t>
  </si>
  <si>
    <t>t° du distillat</t>
  </si>
  <si>
    <t>Cp</t>
  </si>
  <si>
    <t>Cp mélange</t>
  </si>
  <si>
    <t>P refroidissement</t>
  </si>
  <si>
    <t>t° d'eau</t>
  </si>
  <si>
    <t>t° sortie condenseur</t>
  </si>
  <si>
    <t>débit d'eau</t>
  </si>
  <si>
    <t>quantité d'eau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</si>
</sst>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10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10" fontId="0" fillId="2" borderId="0" xfId="0" applyNumberFormat="1" applyFill="1"/>
    <xf numFmtId="0" fontId="0" fillId="0" borderId="0" xfId="1" applyNumberFormat="1" applyFont="1"/>
    <xf numFmtId="9" fontId="0" fillId="2" borderId="0" xfId="0" applyNumberFormat="1" applyFill="1"/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167" fontId="0" fillId="0" borderId="0" xfId="0" applyNumberFormat="1"/>
    <xf numFmtId="2" fontId="0" fillId="0" borderId="0" xfId="0" applyNumberFormat="1"/>
    <xf numFmtId="165" fontId="0" fillId="0" borderId="0" xfId="0" applyNumberFormat="1"/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9" fontId="0" fillId="0" borderId="0" xfId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BDB1-D22B-402B-B03C-3D4ADE1CF57D}">
  <dimension ref="B2:R272"/>
  <sheetViews>
    <sheetView tabSelected="1" topLeftCell="A5" workbookViewId="0">
      <selection activeCell="C41" sqref="C41"/>
    </sheetView>
  </sheetViews>
  <sheetFormatPr baseColWidth="10" defaultRowHeight="15" x14ac:dyDescent="0.25"/>
  <cols>
    <col min="2" max="2" width="19" style="4" bestFit="1" customWidth="1"/>
    <col min="3" max="3" width="12.5703125" bestFit="1" customWidth="1"/>
    <col min="5" max="5" width="32.85546875" customWidth="1"/>
    <col min="7" max="7" width="13" style="3" bestFit="1" customWidth="1"/>
    <col min="8" max="11" width="11.42578125" style="3"/>
    <col min="12" max="14" width="11.42578125" style="16"/>
    <col min="15" max="18" width="11.42578125" style="28"/>
  </cols>
  <sheetData>
    <row r="2" spans="2:18" ht="15.75" thickBot="1" x14ac:dyDescent="0.3">
      <c r="B2" s="34" t="s">
        <v>12</v>
      </c>
      <c r="C2" s="34"/>
      <c r="D2" s="34"/>
    </row>
    <row r="3" spans="2:18" ht="15.75" thickBot="1" x14ac:dyDescent="0.3">
      <c r="B3" s="4" t="s">
        <v>5</v>
      </c>
      <c r="C3" s="5">
        <v>1</v>
      </c>
      <c r="D3" t="s">
        <v>7</v>
      </c>
      <c r="G3" s="25" t="s">
        <v>18</v>
      </c>
      <c r="H3" s="26" t="s">
        <v>19</v>
      </c>
      <c r="I3" s="26" t="s">
        <v>20</v>
      </c>
      <c r="J3" s="26" t="s">
        <v>22</v>
      </c>
      <c r="K3" s="26" t="s">
        <v>27</v>
      </c>
      <c r="L3" s="27" t="s">
        <v>41</v>
      </c>
      <c r="M3" s="25" t="s">
        <v>18</v>
      </c>
      <c r="N3" s="26" t="s">
        <v>19</v>
      </c>
      <c r="O3" s="26" t="s">
        <v>20</v>
      </c>
      <c r="P3" s="26" t="s">
        <v>22</v>
      </c>
      <c r="Q3" s="26" t="s">
        <v>27</v>
      </c>
      <c r="R3" s="32" t="s">
        <v>41</v>
      </c>
    </row>
    <row r="4" spans="2:18" x14ac:dyDescent="0.25">
      <c r="B4" s="4" t="s">
        <v>0</v>
      </c>
      <c r="C4" s="6">
        <v>7.0000000000000007E-2</v>
      </c>
      <c r="D4" t="s">
        <v>2</v>
      </c>
      <c r="G4" s="15">
        <v>0</v>
      </c>
      <c r="H4" s="16">
        <v>0</v>
      </c>
      <c r="I4" s="16">
        <v>0</v>
      </c>
      <c r="J4" s="17">
        <v>998.2</v>
      </c>
      <c r="K4" s="17">
        <v>99.684930487399711</v>
      </c>
      <c r="L4" s="30">
        <v>4.2439999999999998</v>
      </c>
      <c r="M4" s="23">
        <v>0</v>
      </c>
      <c r="N4" s="19">
        <v>0</v>
      </c>
      <c r="O4" s="19">
        <v>0</v>
      </c>
      <c r="P4" s="17">
        <v>998.2</v>
      </c>
      <c r="Q4" s="17">
        <v>99.684930487399711</v>
      </c>
      <c r="R4" s="30">
        <v>4.2439999999999998</v>
      </c>
    </row>
    <row r="5" spans="2:18" x14ac:dyDescent="0.25">
      <c r="B5" s="4" t="s">
        <v>1</v>
      </c>
      <c r="C5" s="2">
        <f>VLOOKUP(C4,$G$4:$H$204,2,1)</f>
        <v>5.5892695994917266E-2</v>
      </c>
      <c r="D5" t="s">
        <v>3</v>
      </c>
      <c r="G5" s="18">
        <v>5.0000000000000001E-3</v>
      </c>
      <c r="H5" s="19">
        <v>3.9562885357662036E-3</v>
      </c>
      <c r="I5" s="19">
        <v>1.5518500327307795E-3</v>
      </c>
      <c r="J5" s="17">
        <v>997.45</v>
      </c>
      <c r="K5" s="17">
        <v>99.633881192913876</v>
      </c>
      <c r="L5" s="30">
        <v>4.2470618731742524</v>
      </c>
      <c r="M5" s="23">
        <v>5.2464999999999998E-2</v>
      </c>
      <c r="N5" s="19">
        <v>4.1822670689277537E-2</v>
      </c>
      <c r="O5" s="19">
        <v>1.679289425265116E-2</v>
      </c>
      <c r="P5" s="17">
        <v>990.73299999999995</v>
      </c>
      <c r="Q5" s="17">
        <v>99.135502028552153</v>
      </c>
      <c r="R5" s="30">
        <v>4.3162197100224642</v>
      </c>
    </row>
    <row r="6" spans="2:18" x14ac:dyDescent="0.25">
      <c r="C6" s="7"/>
      <c r="G6" s="18">
        <v>0.01</v>
      </c>
      <c r="H6" s="19">
        <v>7.9185311528042548E-3</v>
      </c>
      <c r="I6" s="19">
        <v>3.1135629656519372E-3</v>
      </c>
      <c r="J6" s="17">
        <v>996.7</v>
      </c>
      <c r="K6" s="17">
        <v>99.582845879867548</v>
      </c>
      <c r="L6" s="30">
        <v>4.2512307524411703</v>
      </c>
      <c r="M6" s="23">
        <v>0.10493</v>
      </c>
      <c r="N6" s="19">
        <v>8.4125872394917228E-2</v>
      </c>
      <c r="O6" s="19">
        <v>3.4695472524987538E-2</v>
      </c>
      <c r="P6" s="17">
        <v>984.13571999999999</v>
      </c>
      <c r="Q6" s="17">
        <v>98.54168840584272</v>
      </c>
      <c r="R6" s="30">
        <v>4.4147517312821547</v>
      </c>
    </row>
    <row r="7" spans="2:18" x14ac:dyDescent="0.25">
      <c r="B7" s="4" t="s">
        <v>4</v>
      </c>
      <c r="C7">
        <f>VLOOKUP(C4,$G$4:$J$204,4,1)</f>
        <v>988.44399999999996</v>
      </c>
      <c r="D7" t="s">
        <v>6</v>
      </c>
      <c r="G7" s="18">
        <v>1.4999999999999999E-2</v>
      </c>
      <c r="H7" s="19">
        <v>1.1886502605500164E-2</v>
      </c>
      <c r="I7" s="19">
        <v>4.6851383556216798E-3</v>
      </c>
      <c r="J7" s="17">
        <v>995.97</v>
      </c>
      <c r="K7" s="17">
        <v>99.531824542517555</v>
      </c>
      <c r="L7" s="30">
        <v>4.2563896666818737</v>
      </c>
      <c r="M7" s="23">
        <v>0.1472205</v>
      </c>
      <c r="N7" s="19">
        <v>0.11863365743110953</v>
      </c>
      <c r="O7" s="19">
        <v>5.0034981610022601E-2</v>
      </c>
      <c r="P7" s="17">
        <v>979.28471999999999</v>
      </c>
      <c r="Q7" s="17">
        <v>98.02309963902475</v>
      </c>
      <c r="R7" s="30">
        <v>4.4700401228413131</v>
      </c>
    </row>
    <row r="8" spans="2:18" x14ac:dyDescent="0.25">
      <c r="B8" s="4" t="s">
        <v>8</v>
      </c>
      <c r="C8">
        <f>C3*C7</f>
        <v>988.44399999999996</v>
      </c>
      <c r="D8" t="s">
        <v>10</v>
      </c>
      <c r="G8" s="18">
        <v>0.02</v>
      </c>
      <c r="H8" s="19">
        <v>1.586029500422009E-2</v>
      </c>
      <c r="I8" s="19">
        <v>6.2667017116470975E-3</v>
      </c>
      <c r="J8" s="17">
        <v>995.24</v>
      </c>
      <c r="K8" s="17">
        <v>99.48081717512396</v>
      </c>
      <c r="L8" s="30">
        <v>4.2624270550828793</v>
      </c>
      <c r="M8" s="23">
        <v>0.18951100000000001</v>
      </c>
      <c r="N8" s="19">
        <v>0.15344469594326318</v>
      </c>
      <c r="O8" s="19">
        <v>6.6229484670321748E-2</v>
      </c>
      <c r="P8" s="17">
        <v>974.68979999999999</v>
      </c>
      <c r="Q8" s="17">
        <v>97.466159327167375</v>
      </c>
      <c r="R8" s="30">
        <v>4.4876502505917308</v>
      </c>
    </row>
    <row r="9" spans="2:18" x14ac:dyDescent="0.25">
      <c r="B9" s="4" t="s">
        <v>9</v>
      </c>
      <c r="C9">
        <f>C8*C5</f>
        <v>55.2468</v>
      </c>
      <c r="D9" t="s">
        <v>10</v>
      </c>
      <c r="G9" s="18">
        <v>2.5000000000000001E-2</v>
      </c>
      <c r="H9" s="19">
        <v>1.9839921167207973E-2</v>
      </c>
      <c r="I9" s="19">
        <v>7.8583485533087385E-3</v>
      </c>
      <c r="J9" s="17">
        <v>994.51</v>
      </c>
      <c r="K9" s="17">
        <v>99.428305095451336</v>
      </c>
      <c r="L9" s="30">
        <v>4.2692366324633788</v>
      </c>
      <c r="M9" s="23">
        <v>0.22338450000000001</v>
      </c>
      <c r="N9" s="19">
        <v>0.1815759632424363</v>
      </c>
      <c r="O9" s="19">
        <v>7.9880180878223253E-2</v>
      </c>
      <c r="P9" s="17">
        <v>971.03279999999995</v>
      </c>
      <c r="Q9" s="17">
        <v>96.989929223125571</v>
      </c>
      <c r="R9" s="30">
        <v>4.4727094709097894</v>
      </c>
    </row>
    <row r="10" spans="2:18" x14ac:dyDescent="0.25">
      <c r="B10" s="4" t="s">
        <v>21</v>
      </c>
      <c r="C10">
        <f>C8-C9</f>
        <v>933.19719999999995</v>
      </c>
      <c r="D10" t="s">
        <v>10</v>
      </c>
      <c r="G10" s="18">
        <v>3.0000000000000002E-2</v>
      </c>
      <c r="H10" s="19">
        <v>2.3824435008351613E-2</v>
      </c>
      <c r="I10" s="19">
        <v>9.4597892589857492E-3</v>
      </c>
      <c r="J10" s="17">
        <v>993.81999999999994</v>
      </c>
      <c r="K10" s="17">
        <v>99.375807818003082</v>
      </c>
      <c r="L10" s="30">
        <v>4.27671725606693</v>
      </c>
      <c r="M10" s="23">
        <v>0.25725799999999999</v>
      </c>
      <c r="N10" s="19">
        <v>0.20994462761670063</v>
      </c>
      <c r="O10" s="19">
        <v>9.4188865009132816E-2</v>
      </c>
      <c r="P10" s="17">
        <v>967.26196000000004</v>
      </c>
      <c r="Q10" s="17">
        <v>96.483287380152504</v>
      </c>
      <c r="R10" s="30">
        <v>4.4344742285754091</v>
      </c>
    </row>
    <row r="11" spans="2:18" x14ac:dyDescent="0.25">
      <c r="G11" s="18">
        <v>3.5000000000000003E-2</v>
      </c>
      <c r="H11" s="19">
        <v>2.7814485515491427E-2</v>
      </c>
      <c r="I11" s="19">
        <v>1.1071373630441301E-2</v>
      </c>
      <c r="J11" s="17">
        <v>993.13</v>
      </c>
      <c r="K11" s="17">
        <v>99.323325336521705</v>
      </c>
      <c r="L11" s="30">
        <v>4.2847727938175675</v>
      </c>
      <c r="M11" s="23">
        <v>0.28523749999999998</v>
      </c>
      <c r="N11" s="19">
        <v>0.23349766841801223</v>
      </c>
      <c r="O11" s="19">
        <v>0.10650628651199438</v>
      </c>
      <c r="P11" s="17">
        <v>963.99784</v>
      </c>
      <c r="Q11" s="17">
        <v>96.040544776835205</v>
      </c>
      <c r="R11" s="30">
        <v>4.3887446910371608</v>
      </c>
    </row>
    <row r="12" spans="2:18" x14ac:dyDescent="0.25">
      <c r="G12" s="18">
        <v>0.04</v>
      </c>
      <c r="H12" s="19">
        <v>3.181008423683044E-2</v>
      </c>
      <c r="I12" s="19">
        <v>1.2693198350175133E-2</v>
      </c>
      <c r="J12" s="17">
        <v>992.43999999999994</v>
      </c>
      <c r="K12" s="17">
        <v>99.270857644752553</v>
      </c>
      <c r="L12" s="30">
        <v>4.2933119940403195</v>
      </c>
      <c r="M12" s="23">
        <v>0.31321700000000002</v>
      </c>
      <c r="N12" s="19">
        <v>0.25735004482986512</v>
      </c>
      <c r="O12" s="19">
        <v>0.11940704942547151</v>
      </c>
      <c r="P12" s="17">
        <v>960.5204</v>
      </c>
      <c r="Q12" s="17">
        <v>95.572378769721539</v>
      </c>
      <c r="R12" s="30">
        <v>4.3332900039207543</v>
      </c>
    </row>
    <row r="13" spans="2:18" x14ac:dyDescent="0.25">
      <c r="B13" s="34" t="s">
        <v>13</v>
      </c>
      <c r="C13" s="34"/>
      <c r="D13" s="34"/>
      <c r="G13" s="18">
        <v>4.4999999999999998E-2</v>
      </c>
      <c r="H13" s="19">
        <v>3.5811242752709853E-2</v>
      </c>
      <c r="I13" s="19">
        <v>1.432536133328524E-2</v>
      </c>
      <c r="J13" s="17">
        <v>991.75</v>
      </c>
      <c r="K13" s="17">
        <v>99.216703585736141</v>
      </c>
      <c r="L13" s="30">
        <v>4.3022483566461398</v>
      </c>
      <c r="M13" s="23">
        <v>0.33670800000000001</v>
      </c>
      <c r="N13" s="19">
        <v>0.27755847905573189</v>
      </c>
      <c r="O13" s="19">
        <v>0.13068968391482694</v>
      </c>
      <c r="P13" s="17">
        <v>957.40944000000002</v>
      </c>
      <c r="Q13" s="17">
        <v>95.159854875021793</v>
      </c>
      <c r="R13" s="30">
        <v>4.2818183570541652</v>
      </c>
    </row>
    <row r="14" spans="2:18" x14ac:dyDescent="0.25">
      <c r="B14" t="s">
        <v>11</v>
      </c>
      <c r="C14" s="8">
        <v>0.7</v>
      </c>
      <c r="D14" t="s">
        <v>2</v>
      </c>
      <c r="G14" s="18">
        <v>4.9999999999999996E-2</v>
      </c>
      <c r="H14" s="19">
        <v>3.9817972675720952E-2</v>
      </c>
      <c r="I14" s="19">
        <v>1.5967961747173538E-2</v>
      </c>
      <c r="J14" s="17">
        <v>991.06</v>
      </c>
      <c r="K14" s="17">
        <v>99.162565277913373</v>
      </c>
      <c r="L14" s="30">
        <v>4.3115000057812498</v>
      </c>
      <c r="M14" s="23">
        <v>0.36019899999999999</v>
      </c>
      <c r="N14" s="19">
        <v>0.29796039160642146</v>
      </c>
      <c r="O14" s="19">
        <v>0.1424242908272077</v>
      </c>
      <c r="P14" s="17">
        <v>954.10080000000005</v>
      </c>
      <c r="Q14" s="17">
        <v>94.727661574515153</v>
      </c>
      <c r="R14" s="30">
        <v>4.2279282870863115</v>
      </c>
    </row>
    <row r="15" spans="2:18" x14ac:dyDescent="0.25">
      <c r="B15" s="4" t="s">
        <v>1</v>
      </c>
      <c r="C15" s="1">
        <f>VLOOKUP(C14,G4:K204,2,1)</f>
        <v>0.61855036051538925</v>
      </c>
      <c r="D15" t="s">
        <v>3</v>
      </c>
      <c r="G15" s="18">
        <v>5.4999999999999993E-2</v>
      </c>
      <c r="H15" s="19">
        <v>4.3828692475611018E-2</v>
      </c>
      <c r="I15" s="19">
        <v>1.7620441971068677E-2</v>
      </c>
      <c r="J15" s="17">
        <v>990.40599999999995</v>
      </c>
      <c r="K15" s="17">
        <v>99.108442714413016</v>
      </c>
      <c r="L15" s="30">
        <v>4.3209895639408957</v>
      </c>
      <c r="M15" s="23">
        <v>0.380193</v>
      </c>
      <c r="N15" s="19">
        <v>0.31548660054019062</v>
      </c>
      <c r="O15" s="19">
        <v>0.15279291514106214</v>
      </c>
      <c r="P15" s="17">
        <v>951.13088000000005</v>
      </c>
      <c r="Q15" s="17">
        <v>94.342530295615532</v>
      </c>
      <c r="R15" s="30">
        <v>4.1815150286969311</v>
      </c>
    </row>
    <row r="16" spans="2:18" x14ac:dyDescent="0.25">
      <c r="B16" s="4" t="s">
        <v>14</v>
      </c>
      <c r="C16" s="5">
        <v>8</v>
      </c>
      <c r="D16" t="s">
        <v>15</v>
      </c>
      <c r="G16" s="18">
        <v>5.9999999999999991E-2</v>
      </c>
      <c r="H16" s="19">
        <v>4.7844712614877265E-2</v>
      </c>
      <c r="I16" s="19">
        <v>1.9283432949641268E-2</v>
      </c>
      <c r="J16" s="17">
        <v>989.75199999999995</v>
      </c>
      <c r="K16" s="17">
        <v>99.054335888368215</v>
      </c>
      <c r="L16" s="30">
        <v>4.3306440275475193</v>
      </c>
      <c r="M16" s="23">
        <v>0.40018700000000001</v>
      </c>
      <c r="N16" s="19">
        <v>0.33317323210531868</v>
      </c>
      <c r="O16" s="19">
        <v>0.16353777450373749</v>
      </c>
      <c r="P16" s="17">
        <v>948.0168799999999</v>
      </c>
      <c r="Q16" s="17">
        <v>93.938856223265773</v>
      </c>
      <c r="R16" s="30">
        <v>4.1356415178796508</v>
      </c>
    </row>
    <row r="17" spans="2:18" x14ac:dyDescent="0.25">
      <c r="G17" s="18">
        <v>6.4999999999999988E-2</v>
      </c>
      <c r="H17" s="19">
        <v>5.1866043607407965E-2</v>
      </c>
      <c r="I17" s="19">
        <v>2.0957035284789208E-2</v>
      </c>
      <c r="J17" s="17">
        <v>989.09799999999996</v>
      </c>
      <c r="K17" s="17">
        <v>98.998360554319348</v>
      </c>
      <c r="L17" s="30">
        <v>4.3403946439933359</v>
      </c>
      <c r="M17" s="23">
        <v>0.41740299999999997</v>
      </c>
      <c r="N17" s="19">
        <v>0.34853971020788083</v>
      </c>
      <c r="O17" s="19">
        <v>0.1731115077526825</v>
      </c>
      <c r="P17" s="17">
        <v>945.16855999999996</v>
      </c>
      <c r="Q17" s="17">
        <v>93.577810698497913</v>
      </c>
      <c r="R17" s="30">
        <v>4.0972585059115048</v>
      </c>
    </row>
    <row r="18" spans="2:18" x14ac:dyDescent="0.25">
      <c r="B18" s="4" t="s">
        <v>23</v>
      </c>
      <c r="C18" s="14">
        <f>C4*C3/C14</f>
        <v>0.10000000000000002</v>
      </c>
      <c r="D18" t="s">
        <v>7</v>
      </c>
      <c r="G18" s="18">
        <v>6.9999999999999993E-2</v>
      </c>
      <c r="H18" s="19">
        <v>5.5892695994917266E-2</v>
      </c>
      <c r="I18" s="19">
        <v>2.2641350866378158E-2</v>
      </c>
      <c r="J18" s="17">
        <v>988.44399999999996</v>
      </c>
      <c r="K18" s="17">
        <v>98.942402058456608</v>
      </c>
      <c r="L18" s="30">
        <v>4.3501767901473292</v>
      </c>
      <c r="M18" s="23">
        <v>0.43461899999999998</v>
      </c>
      <c r="N18" s="19">
        <v>0.36403320320542742</v>
      </c>
      <c r="O18" s="19">
        <v>0.18299731312623843</v>
      </c>
      <c r="P18" s="17">
        <v>942.23191999999995</v>
      </c>
      <c r="Q18" s="17">
        <v>93.202569197093581</v>
      </c>
      <c r="R18" s="30">
        <v>4.0603134036427804</v>
      </c>
    </row>
    <row r="19" spans="2:18" x14ac:dyDescent="0.25">
      <c r="B19" s="4" t="s">
        <v>4</v>
      </c>
      <c r="C19">
        <f>VLOOKUP(C14,$G$4:$J$204,4,1)</f>
        <v>886.78599999999994</v>
      </c>
      <c r="D19" t="s">
        <v>6</v>
      </c>
      <c r="G19" s="18">
        <v>7.4999999999999997E-2</v>
      </c>
      <c r="H19" s="19">
        <v>5.9924680347037323E-2</v>
      </c>
      <c r="I19" s="19">
        <v>2.4336482892919422E-2</v>
      </c>
      <c r="J19" s="17">
        <v>987.79</v>
      </c>
      <c r="K19" s="17">
        <v>98.886460393183214</v>
      </c>
      <c r="L19" s="30">
        <v>4.3599298523266601</v>
      </c>
      <c r="M19" s="23">
        <v>0.44959199999999999</v>
      </c>
      <c r="N19" s="19">
        <v>0.3776485288703636</v>
      </c>
      <c r="O19" s="19">
        <v>0.19188460431738888</v>
      </c>
      <c r="P19" s="17">
        <v>939.60991999999999</v>
      </c>
      <c r="Q19" s="17">
        <v>92.863288062496125</v>
      </c>
      <c r="R19" s="30">
        <v>4.029517894751808</v>
      </c>
    </row>
    <row r="20" spans="2:18" x14ac:dyDescent="0.25">
      <c r="B20" s="4" t="s">
        <v>8</v>
      </c>
      <c r="C20">
        <f>C18*C19</f>
        <v>88.678600000000017</v>
      </c>
      <c r="D20" t="s">
        <v>10</v>
      </c>
      <c r="G20" s="18">
        <v>0.08</v>
      </c>
      <c r="H20" s="19">
        <v>6.3959545125783307E-2</v>
      </c>
      <c r="I20" s="19">
        <v>2.6041492809338831E-2</v>
      </c>
      <c r="J20" s="17">
        <v>987.17399999999998</v>
      </c>
      <c r="K20" s="17">
        <v>98.830535550907214</v>
      </c>
      <c r="L20" s="30">
        <v>4.3695971077324796</v>
      </c>
      <c r="M20" s="23">
        <v>0.46456500000000001</v>
      </c>
      <c r="N20" s="19">
        <v>0.39139372284064294</v>
      </c>
      <c r="O20" s="19">
        <v>0.20105282054048276</v>
      </c>
      <c r="P20" s="17">
        <v>936.85944000000006</v>
      </c>
      <c r="Q20" s="17">
        <v>92.513714352319269</v>
      </c>
      <c r="R20" s="30">
        <v>4.000198721199121</v>
      </c>
    </row>
    <row r="21" spans="2:18" x14ac:dyDescent="0.25">
      <c r="G21" s="18">
        <v>8.5000000000000006E-2</v>
      </c>
      <c r="H21" s="19">
        <v>6.7999448587918815E-2</v>
      </c>
      <c r="I21" s="19">
        <v>2.7757384933357488E-2</v>
      </c>
      <c r="J21" s="17">
        <v>986.55799999999999</v>
      </c>
      <c r="K21" s="17">
        <v>98.772877006534102</v>
      </c>
      <c r="L21" s="30">
        <v>4.3791256073501676</v>
      </c>
      <c r="M21" s="23">
        <v>0.47770100000000004</v>
      </c>
      <c r="N21" s="19">
        <v>0.40347563562029204</v>
      </c>
      <c r="O21" s="19">
        <v>0.20927954210451402</v>
      </c>
      <c r="P21" s="17">
        <v>934.43052</v>
      </c>
      <c r="Q21" s="17">
        <v>92.198895573950622</v>
      </c>
      <c r="R21" s="30">
        <v>3.9758596781881717</v>
      </c>
    </row>
    <row r="22" spans="2:18" x14ac:dyDescent="0.25">
      <c r="B22" s="4" t="s">
        <v>24</v>
      </c>
      <c r="C22" s="13">
        <f>C20/C16</f>
        <v>11.084825000000002</v>
      </c>
      <c r="D22" t="s">
        <v>25</v>
      </c>
      <c r="G22" s="18">
        <v>9.0000000000000011E-2</v>
      </c>
      <c r="H22" s="19">
        <v>7.2044400177698073E-2</v>
      </c>
      <c r="I22" s="19">
        <v>2.9484263781875207E-2</v>
      </c>
      <c r="J22" s="17">
        <v>985.94200000000001</v>
      </c>
      <c r="K22" s="17">
        <v>98.715236338910088</v>
      </c>
      <c r="L22" s="30">
        <v>4.38846606031397</v>
      </c>
      <c r="M22" s="23">
        <v>0.49083700000000002</v>
      </c>
      <c r="N22" s="19">
        <v>0.41566133934295463</v>
      </c>
      <c r="O22" s="19">
        <v>0.21774101593323758</v>
      </c>
      <c r="P22" s="17">
        <v>931.91007999999999</v>
      </c>
      <c r="Q22" s="17">
        <v>91.870956438862166</v>
      </c>
      <c r="R22" s="30">
        <v>3.952708882827189</v>
      </c>
    </row>
    <row r="23" spans="2:18" x14ac:dyDescent="0.25">
      <c r="B23" s="4" t="s">
        <v>27</v>
      </c>
      <c r="C23" s="12">
        <f>VLOOKUP(C14,G4:K204,5,1)</f>
        <v>85.121354900671477</v>
      </c>
      <c r="D23" t="s">
        <v>30</v>
      </c>
      <c r="G23" s="18">
        <v>9.5000000000000015E-2</v>
      </c>
      <c r="H23" s="19">
        <v>7.6094409362992554E-2</v>
      </c>
      <c r="I23" s="19">
        <v>3.122223521451779E-2</v>
      </c>
      <c r="J23" s="17">
        <v>985.32600000000002</v>
      </c>
      <c r="K23" s="17">
        <v>98.657613539722448</v>
      </c>
      <c r="L23" s="30">
        <v>4.3975727197360586</v>
      </c>
      <c r="M23" s="23">
        <v>0.50244900000000003</v>
      </c>
      <c r="N23" s="19">
        <v>0.42651525934212514</v>
      </c>
      <c r="O23" s="19">
        <v>0.22542048804016751</v>
      </c>
      <c r="P23" s="17">
        <v>929.66</v>
      </c>
      <c r="Q23" s="17">
        <v>91.575357736168328</v>
      </c>
      <c r="R23" s="30">
        <v>3.9331743257579834</v>
      </c>
    </row>
    <row r="24" spans="2:18" x14ac:dyDescent="0.25">
      <c r="B24" s="4" t="s">
        <v>16</v>
      </c>
      <c r="C24" s="7">
        <v>1.7999999999999999E-2</v>
      </c>
      <c r="D24" t="s">
        <v>26</v>
      </c>
      <c r="G24" s="18">
        <v>0.10000000000000002</v>
      </c>
      <c r="H24" s="19">
        <v>8.0149485635364726E-2</v>
      </c>
      <c r="I24" s="19">
        <v>3.2971406455268838E-2</v>
      </c>
      <c r="J24" s="17">
        <v>984.71</v>
      </c>
      <c r="K24" s="17">
        <v>98.600008600663685</v>
      </c>
      <c r="L24" s="30">
        <v>4.4064032700000002</v>
      </c>
      <c r="M24" s="23">
        <v>0.51406099999999999</v>
      </c>
      <c r="N24" s="19">
        <v>0.4375493723849373</v>
      </c>
      <c r="O24" s="19">
        <v>0.23336922426055426</v>
      </c>
      <c r="P24" s="17">
        <v>927.31999999999994</v>
      </c>
      <c r="Q24" s="17">
        <v>91.265618245337308</v>
      </c>
      <c r="R24" s="30">
        <v>3.9143380579129836</v>
      </c>
    </row>
    <row r="25" spans="2:18" x14ac:dyDescent="0.25">
      <c r="B25" s="4" t="s">
        <v>17</v>
      </c>
      <c r="C25" s="7">
        <v>4.5999999999999999E-2</v>
      </c>
      <c r="D25" t="s">
        <v>26</v>
      </c>
      <c r="G25" s="18">
        <v>0.10500000000000002</v>
      </c>
      <c r="H25" s="19">
        <v>8.4207071466603792E-2</v>
      </c>
      <c r="I25" s="19">
        <v>3.4730770148487307E-2</v>
      </c>
      <c r="J25" s="17">
        <v>984.12400000000002</v>
      </c>
      <c r="K25" s="17">
        <v>98.540498388367283</v>
      </c>
      <c r="L25" s="30">
        <v>4.4149187155186338</v>
      </c>
      <c r="M25" s="23">
        <v>0.52439500000000006</v>
      </c>
      <c r="N25" s="19">
        <v>0.44730935736982036</v>
      </c>
      <c r="O25" s="19">
        <v>0.24052239395417843</v>
      </c>
      <c r="P25" s="17">
        <v>925.26</v>
      </c>
      <c r="Q25" s="17">
        <v>90.987213188047534</v>
      </c>
      <c r="R25" s="30">
        <v>3.8984168422874741</v>
      </c>
    </row>
    <row r="26" spans="2:18" x14ac:dyDescent="0.25">
      <c r="B26" s="4" t="s">
        <v>31</v>
      </c>
      <c r="C26" s="14">
        <f>C25*C15+C24*(1-C15)</f>
        <v>3.5319410094430896E-2</v>
      </c>
      <c r="D26" t="s">
        <v>26</v>
      </c>
      <c r="G26" s="18">
        <v>0.11000000000000003</v>
      </c>
      <c r="H26" s="19">
        <v>8.8269492383619141E-2</v>
      </c>
      <c r="I26" s="19">
        <v>3.650143088290933E-2</v>
      </c>
      <c r="J26" s="17">
        <v>983.53800000000001</v>
      </c>
      <c r="K26" s="17">
        <v>98.481007231173194</v>
      </c>
      <c r="L26" s="30">
        <v>4.4230832709563703</v>
      </c>
      <c r="M26" s="23">
        <v>0.53472900000000001</v>
      </c>
      <c r="N26" s="19">
        <v>0.4571474817809007</v>
      </c>
      <c r="O26" s="19">
        <v>0.24785201103553361</v>
      </c>
      <c r="P26" s="17">
        <v>923.13016000000005</v>
      </c>
      <c r="Q26" s="17">
        <v>90.700981385331559</v>
      </c>
      <c r="R26" s="30">
        <v>3.8830453002847118</v>
      </c>
    </row>
    <row r="27" spans="2:18" x14ac:dyDescent="0.25">
      <c r="B27" s="4" t="s">
        <v>28</v>
      </c>
      <c r="C27" s="14">
        <f>8.31*(C23+273)/101300</f>
        <v>2.9377970969640472E-2</v>
      </c>
      <c r="D27" t="s">
        <v>29</v>
      </c>
      <c r="G27" s="18">
        <v>0.11500000000000003</v>
      </c>
      <c r="H27" s="19">
        <v>9.2336757033914169E-2</v>
      </c>
      <c r="I27" s="19">
        <v>3.8283497818056858E-2</v>
      </c>
      <c r="J27" s="17">
        <v>982.952</v>
      </c>
      <c r="K27" s="17">
        <v>98.421535119931164</v>
      </c>
      <c r="L27" s="30">
        <v>4.4308642529158924</v>
      </c>
      <c r="M27" s="23">
        <v>0.54398049999999998</v>
      </c>
      <c r="N27" s="19">
        <v>0.46607150300823963</v>
      </c>
      <c r="O27" s="19">
        <v>0.25460660348428571</v>
      </c>
      <c r="P27" s="17">
        <v>921.20320000000004</v>
      </c>
      <c r="Q27" s="17">
        <v>90.436785179041422</v>
      </c>
      <c r="R27" s="30">
        <v>3.8695715179170578</v>
      </c>
    </row>
    <row r="28" spans="2:18" x14ac:dyDescent="0.25">
      <c r="G28" s="18">
        <v>0.12000000000000004</v>
      </c>
      <c r="H28" s="19">
        <v>9.6408874085625929E-2</v>
      </c>
      <c r="I28" s="19">
        <v>4.0077081524358744E-2</v>
      </c>
      <c r="J28" s="17">
        <v>982.36599999999999</v>
      </c>
      <c r="K28" s="17">
        <v>98.362082045496223</v>
      </c>
      <c r="L28" s="30">
        <v>4.4382319730892794</v>
      </c>
      <c r="M28" s="23">
        <v>0.55323199999999995</v>
      </c>
      <c r="N28" s="19">
        <v>0.4749469582861513</v>
      </c>
      <c r="O28" s="19">
        <v>0.26142681915620092</v>
      </c>
      <c r="P28" s="17">
        <v>919.27647999999999</v>
      </c>
      <c r="Q28" s="17">
        <v>90.167770572338796</v>
      </c>
      <c r="R28" s="30">
        <v>3.8565515938216453</v>
      </c>
    </row>
    <row r="29" spans="2:18" x14ac:dyDescent="0.25">
      <c r="B29" s="4" t="s">
        <v>32</v>
      </c>
      <c r="C29" s="14">
        <f>(C22/C26)*C27</f>
        <v>9.2201332406990826</v>
      </c>
      <c r="D29" t="s">
        <v>33</v>
      </c>
      <c r="G29" s="18">
        <v>0.12500000000000003</v>
      </c>
      <c r="H29" s="19">
        <v>0.10048585222758663</v>
      </c>
      <c r="I29" s="19">
        <v>4.188229400601988E-2</v>
      </c>
      <c r="J29" s="17">
        <v>981.78</v>
      </c>
      <c r="K29" s="17">
        <v>98.30024889892907</v>
      </c>
      <c r="L29" s="30">
        <v>4.4451596328735352</v>
      </c>
      <c r="M29" s="23">
        <v>0.56155999999999995</v>
      </c>
      <c r="N29" s="19">
        <v>0.48310165001123073</v>
      </c>
      <c r="O29" s="19">
        <v>0.2677851912334539</v>
      </c>
      <c r="P29" s="17">
        <v>917.48224000000005</v>
      </c>
      <c r="Q29" s="17">
        <v>89.919917104361232</v>
      </c>
      <c r="R29" s="30">
        <v>3.8448689027132072</v>
      </c>
    </row>
    <row r="30" spans="2:18" x14ac:dyDescent="0.25">
      <c r="B30" s="4" t="s">
        <v>34</v>
      </c>
      <c r="C30">
        <v>2260</v>
      </c>
      <c r="D30" t="s">
        <v>36</v>
      </c>
      <c r="G30" s="18">
        <v>0.13000000000000003</v>
      </c>
      <c r="H30" s="19">
        <v>0.10456514250655818</v>
      </c>
      <c r="I30" s="19">
        <v>4.3698107211697187E-2</v>
      </c>
      <c r="J30" s="17">
        <v>981.21799999999996</v>
      </c>
      <c r="K30" s="17">
        <v>98.238436337147576</v>
      </c>
      <c r="L30" s="30">
        <v>4.4516232194505303</v>
      </c>
      <c r="M30" s="23">
        <v>0.56988799999999995</v>
      </c>
      <c r="N30" s="19">
        <v>0.49119065027357589</v>
      </c>
      <c r="O30" s="19">
        <v>0.27418130167584137</v>
      </c>
      <c r="P30" s="17">
        <v>915.70935999999995</v>
      </c>
      <c r="Q30" s="17">
        <v>89.664531178309872</v>
      </c>
      <c r="R30" s="30">
        <v>3.8334548326596285</v>
      </c>
    </row>
    <row r="31" spans="2:18" x14ac:dyDescent="0.25">
      <c r="B31" s="4" t="s">
        <v>35</v>
      </c>
      <c r="C31">
        <v>846.2</v>
      </c>
      <c r="D31" t="s">
        <v>36</v>
      </c>
      <c r="G31" s="18">
        <v>0.13500000000000004</v>
      </c>
      <c r="H31" s="19">
        <v>0.10864910835196032</v>
      </c>
      <c r="I31" s="19">
        <v>4.5525674353311701E-2</v>
      </c>
      <c r="J31" s="17">
        <v>980.65599999999995</v>
      </c>
      <c r="K31" s="17">
        <v>98.176644349873939</v>
      </c>
      <c r="L31" s="30">
        <v>4.4576014033313616</v>
      </c>
      <c r="M31" s="23">
        <v>0.57751199999999991</v>
      </c>
      <c r="N31" s="19">
        <v>0.49863423877190899</v>
      </c>
      <c r="O31" s="19">
        <v>0.28014697217053591</v>
      </c>
      <c r="P31" s="17">
        <v>914.06899999999996</v>
      </c>
      <c r="Q31" s="17">
        <v>89.430998816779052</v>
      </c>
      <c r="R31" s="30">
        <v>3.8230609756467802</v>
      </c>
    </row>
    <row r="32" spans="2:18" x14ac:dyDescent="0.25">
      <c r="B32" s="4" t="s">
        <v>38</v>
      </c>
      <c r="C32">
        <f>C31*C15+C30*(1-C15)</f>
        <v>1385.4935003033427</v>
      </c>
      <c r="D32" t="s">
        <v>36</v>
      </c>
      <c r="G32" s="18">
        <v>0.14000000000000004</v>
      </c>
      <c r="H32" s="19">
        <v>0.11273775780690423</v>
      </c>
      <c r="I32" s="19">
        <v>4.7365109927999138E-2</v>
      </c>
      <c r="J32" s="17">
        <v>980.09400000000005</v>
      </c>
      <c r="K32" s="17">
        <v>98.114872926837577</v>
      </c>
      <c r="L32" s="30">
        <v>4.46307543736512</v>
      </c>
      <c r="M32" s="23">
        <v>0.58513599999999999</v>
      </c>
      <c r="N32" s="19">
        <v>0.50612382835151604</v>
      </c>
      <c r="O32" s="19">
        <v>0.28622836515306865</v>
      </c>
      <c r="P32" s="17">
        <v>912.39395999999999</v>
      </c>
      <c r="Q32" s="17">
        <v>89.188981948697986</v>
      </c>
      <c r="R32" s="30">
        <v>3.8126676820823939</v>
      </c>
    </row>
    <row r="33" spans="2:18" x14ac:dyDescent="0.25">
      <c r="B33" s="4" t="s">
        <v>37</v>
      </c>
      <c r="C33" s="13">
        <f>C32*C22/3600</f>
        <v>4.2660980526388901</v>
      </c>
      <c r="D33" t="s">
        <v>39</v>
      </c>
      <c r="G33" s="18">
        <v>0.14500000000000005</v>
      </c>
      <c r="H33" s="19">
        <v>0.11683109893295983</v>
      </c>
      <c r="I33" s="19">
        <v>4.9216529924855063E-2</v>
      </c>
      <c r="J33" s="17">
        <v>979.53200000000004</v>
      </c>
      <c r="K33" s="17">
        <v>98.051136661613683</v>
      </c>
      <c r="L33" s="30">
        <v>4.4680290572120711</v>
      </c>
      <c r="M33" s="23">
        <v>0.59200900000000001</v>
      </c>
      <c r="N33" s="19">
        <v>0.51294744427654693</v>
      </c>
      <c r="O33" s="19">
        <v>0.29183918757200883</v>
      </c>
      <c r="P33" s="17">
        <v>910.8732</v>
      </c>
      <c r="Q33" s="17">
        <v>88.965630960349486</v>
      </c>
      <c r="R33" s="30">
        <v>3.8031854165137644</v>
      </c>
    </row>
    <row r="34" spans="2:18" x14ac:dyDescent="0.25">
      <c r="G34" s="18">
        <v>0.15000000000000005</v>
      </c>
      <c r="H34" s="19">
        <v>0.12092913981020868</v>
      </c>
      <c r="I34" s="19">
        <v>5.1080051849315584E-2</v>
      </c>
      <c r="J34" s="17">
        <v>978.97</v>
      </c>
      <c r="K34" s="17">
        <v>97.987422282257185</v>
      </c>
      <c r="L34" s="30">
        <v>4.4724483832812503</v>
      </c>
      <c r="M34" s="23">
        <v>0.59888200000000003</v>
      </c>
      <c r="N34" s="19">
        <v>0.51979388321650077</v>
      </c>
      <c r="O34" s="19">
        <v>0.29753730056675654</v>
      </c>
      <c r="P34" s="17">
        <v>909.35244</v>
      </c>
      <c r="Q34" s="17">
        <v>88.742555233138503</v>
      </c>
      <c r="R34" s="30">
        <v>3.7936141730365773</v>
      </c>
    </row>
    <row r="35" spans="2:18" x14ac:dyDescent="0.25">
      <c r="B35" s="4" t="s">
        <v>40</v>
      </c>
      <c r="C35" s="5">
        <v>20</v>
      </c>
      <c r="D35" t="s">
        <v>30</v>
      </c>
      <c r="G35" s="18">
        <v>0.15500000000000005</v>
      </c>
      <c r="H35" s="19">
        <v>0.12502958833882175</v>
      </c>
      <c r="I35" s="19">
        <v>5.2954740275226363E-2</v>
      </c>
      <c r="J35" s="17">
        <v>978.42600000000004</v>
      </c>
      <c r="K35" s="17">
        <v>97.923729777497059</v>
      </c>
      <c r="L35" s="30">
        <v>4.4763218241324649</v>
      </c>
      <c r="M35" s="23">
        <v>0.60515750000000001</v>
      </c>
      <c r="N35" s="19">
        <v>0.5260818816505326</v>
      </c>
      <c r="O35" s="19">
        <v>0.30283218754449354</v>
      </c>
      <c r="P35" s="17">
        <v>907.9348</v>
      </c>
      <c r="Q35" s="17">
        <v>88.52947413173338</v>
      </c>
      <c r="R35" s="30">
        <v>3.7847592886488739</v>
      </c>
    </row>
    <row r="36" spans="2:18" x14ac:dyDescent="0.25">
      <c r="B36" s="4" t="s">
        <v>42</v>
      </c>
      <c r="C36" s="13">
        <f>VLOOKUP(C14,G4:L204,6,1)</f>
        <v>3.6246037740179053</v>
      </c>
      <c r="D36" t="s">
        <v>36</v>
      </c>
      <c r="G36" s="18">
        <v>0.16000000000000006</v>
      </c>
      <c r="H36" s="19">
        <v>0.12913459906205452</v>
      </c>
      <c r="I36" s="19">
        <v>5.484168795485201E-2</v>
      </c>
      <c r="J36" s="17">
        <v>977.88200000000006</v>
      </c>
      <c r="K36" s="17">
        <v>97.860059136070177</v>
      </c>
      <c r="L36" s="30">
        <v>4.4796399813427197</v>
      </c>
      <c r="M36" s="23">
        <v>0.611433</v>
      </c>
      <c r="N36" s="19">
        <v>0.53229283062425925</v>
      </c>
      <c r="O36" s="19">
        <v>0.30812105565543874</v>
      </c>
      <c r="P36" s="17">
        <v>906.53359999999998</v>
      </c>
      <c r="Q36" s="17">
        <v>88.318015032278041</v>
      </c>
      <c r="R36" s="30">
        <v>3.7759015418742483</v>
      </c>
    </row>
    <row r="37" spans="2:18" x14ac:dyDescent="0.25">
      <c r="B37" s="4" t="s">
        <v>43</v>
      </c>
      <c r="C37" s="14">
        <f>C36*C22*(C23-C35)/3600</f>
        <v>0.72679228154514375</v>
      </c>
      <c r="D37" t="s">
        <v>39</v>
      </c>
      <c r="G37" s="18">
        <v>0.16500000000000006</v>
      </c>
      <c r="H37" s="19">
        <v>0.13324417959805104</v>
      </c>
      <c r="I37" s="19">
        <v>5.6741015534089563E-2</v>
      </c>
      <c r="J37" s="17">
        <v>977.33799999999997</v>
      </c>
      <c r="K37" s="17">
        <v>97.794020244184836</v>
      </c>
      <c r="L37" s="30">
        <v>4.4823955558370425</v>
      </c>
      <c r="M37" s="23">
        <v>0.61718450000000002</v>
      </c>
      <c r="N37" s="19">
        <v>0.53812048039443994</v>
      </c>
      <c r="O37" s="19">
        <v>0.31313760671988372</v>
      </c>
      <c r="P37" s="17">
        <v>905.22280000000001</v>
      </c>
      <c r="Q37" s="17">
        <v>88.12042224468378</v>
      </c>
      <c r="R37" s="30">
        <v>3.7674557755879006</v>
      </c>
    </row>
    <row r="38" spans="2:18" x14ac:dyDescent="0.25">
      <c r="G38" s="18">
        <v>0.17000000000000007</v>
      </c>
      <c r="H38" s="19">
        <v>0.1373583375819262</v>
      </c>
      <c r="I38" s="19">
        <v>5.8652845247115122E-2</v>
      </c>
      <c r="J38" s="17">
        <v>976.79399999999998</v>
      </c>
      <c r="K38" s="17">
        <v>97.728004864084554</v>
      </c>
      <c r="L38" s="30">
        <v>4.4845832556837291</v>
      </c>
      <c r="M38" s="23">
        <v>0.62293600000000005</v>
      </c>
      <c r="N38" s="19">
        <v>0.54386412025825759</v>
      </c>
      <c r="O38" s="19">
        <v>0.31813389827074923</v>
      </c>
      <c r="P38" s="17">
        <v>903.93460000000005</v>
      </c>
      <c r="Q38" s="17">
        <v>87.920814722371702</v>
      </c>
      <c r="R38" s="30">
        <v>3.7589769331173843</v>
      </c>
    </row>
    <row r="39" spans="2:18" x14ac:dyDescent="0.25">
      <c r="B39" s="4" t="s">
        <v>44</v>
      </c>
      <c r="C39" s="5">
        <v>15</v>
      </c>
      <c r="D39" t="s">
        <v>30</v>
      </c>
      <c r="E39" s="33" t="str">
        <f>IF(C39&gt;C35,"Attention : T° d'eau pas assez froide","")</f>
        <v/>
      </c>
      <c r="G39" s="18">
        <v>0.17500000000000007</v>
      </c>
      <c r="H39" s="19">
        <v>0.14147708066581305</v>
      </c>
      <c r="I39" s="19">
        <v>6.0577300942606931E-2</v>
      </c>
      <c r="J39" s="17">
        <v>976.25</v>
      </c>
      <c r="K39" s="17">
        <v>97.662012983215291</v>
      </c>
      <c r="L39" s="30">
        <v>4.4861997053540037</v>
      </c>
      <c r="M39" s="23">
        <v>0.62822600000000006</v>
      </c>
      <c r="N39" s="19">
        <v>0.54923186500051313</v>
      </c>
      <c r="O39" s="19">
        <v>0.3228506460570465</v>
      </c>
      <c r="P39" s="17">
        <v>902.71632</v>
      </c>
      <c r="Q39" s="17">
        <v>87.730361815059055</v>
      </c>
      <c r="R39" s="30">
        <v>3.7509097652967895</v>
      </c>
    </row>
    <row r="40" spans="2:18" x14ac:dyDescent="0.25">
      <c r="B40" s="4" t="s">
        <v>45</v>
      </c>
      <c r="C40" s="12">
        <f>VLOOKUP(C14,G4:Q204,11,1)-10</f>
        <v>69.601239154301439</v>
      </c>
      <c r="D40" t="s">
        <v>30</v>
      </c>
      <c r="G40" s="18">
        <v>0.18000000000000008</v>
      </c>
      <c r="H40" s="19">
        <v>0.14559952117018135</v>
      </c>
      <c r="I40" s="19">
        <v>6.2514086303579491E-2</v>
      </c>
      <c r="J40" s="17">
        <v>975.71199999999999</v>
      </c>
      <c r="K40" s="17">
        <v>97.596044589031877</v>
      </c>
      <c r="L40" s="30">
        <v>4.4872433564460801</v>
      </c>
      <c r="M40" s="23">
        <v>0.63351599999999997</v>
      </c>
      <c r="N40" s="19">
        <v>0.55462238622822846</v>
      </c>
      <c r="O40" s="19">
        <v>0.32763423553918897</v>
      </c>
      <c r="P40" s="17">
        <v>901.4846</v>
      </c>
      <c r="Q40" s="17">
        <v>87.540109773582188</v>
      </c>
      <c r="R40" s="30">
        <v>3.7426428631732316</v>
      </c>
    </row>
    <row r="41" spans="2:18" x14ac:dyDescent="0.25">
      <c r="B41" s="4" t="s">
        <v>46</v>
      </c>
      <c r="C41" s="11">
        <f>3600*((C37+C33)/(L4*(C40-C39)))</f>
        <v>77.566939064978811</v>
      </c>
      <c r="D41" t="s">
        <v>25</v>
      </c>
      <c r="G41" s="18">
        <v>0.18500000000000008</v>
      </c>
      <c r="H41" s="19">
        <v>0.14972651034584597</v>
      </c>
      <c r="I41" s="19">
        <v>6.4463721093855966E-2</v>
      </c>
      <c r="J41" s="17">
        <v>975.17399999999998</v>
      </c>
      <c r="K41" s="17">
        <v>97.527672575574755</v>
      </c>
      <c r="L41" s="30">
        <v>4.4877143998736484</v>
      </c>
      <c r="M41" s="23">
        <v>0.63839649999999992</v>
      </c>
      <c r="N41" s="19">
        <v>0.55961919699656748</v>
      </c>
      <c r="O41" s="19">
        <v>0.33211096365666498</v>
      </c>
      <c r="P41" s="17">
        <v>900.34583999999995</v>
      </c>
      <c r="Q41" s="17">
        <v>87.364394799659308</v>
      </c>
      <c r="R41" s="30">
        <v>3.7348025178704916</v>
      </c>
    </row>
    <row r="42" spans="2:18" x14ac:dyDescent="0.25">
      <c r="B42" s="4" t="s">
        <v>47</v>
      </c>
      <c r="C42" s="11">
        <f>C41*C16</f>
        <v>620.53551251983049</v>
      </c>
      <c r="D42" t="s">
        <v>10</v>
      </c>
      <c r="G42" s="18">
        <v>0.19000000000000009</v>
      </c>
      <c r="H42" s="19">
        <v>0.15385805572541955</v>
      </c>
      <c r="I42" s="19">
        <v>6.6426333611612473E-2</v>
      </c>
      <c r="J42" s="17">
        <v>974.63599999999997</v>
      </c>
      <c r="K42" s="17">
        <v>97.459325782358988</v>
      </c>
      <c r="L42" s="30">
        <v>4.4876146795187699</v>
      </c>
      <c r="M42" s="23">
        <v>0.64327699999999999</v>
      </c>
      <c r="N42" s="19">
        <v>0.56462866373338605</v>
      </c>
      <c r="O42" s="19">
        <v>0.33664068105293432</v>
      </c>
      <c r="P42" s="17">
        <v>899.20708000000002</v>
      </c>
      <c r="Q42" s="17">
        <v>87.181423770848724</v>
      </c>
      <c r="R42" s="30">
        <v>3.7267540524427503</v>
      </c>
    </row>
    <row r="43" spans="2:18" x14ac:dyDescent="0.25">
      <c r="G43" s="18">
        <v>0.19500000000000009</v>
      </c>
      <c r="H43" s="19">
        <v>0.15799416485815598</v>
      </c>
      <c r="I43" s="19">
        <v>6.8402053868760318E-2</v>
      </c>
      <c r="J43" s="17">
        <v>974.09799999999996</v>
      </c>
      <c r="K43" s="17">
        <v>97.391004195433212</v>
      </c>
      <c r="L43" s="30">
        <v>4.4869476073491779</v>
      </c>
      <c r="M43" s="23">
        <v>0.64779399999999998</v>
      </c>
      <c r="N43" s="19">
        <v>0.56924038408781108</v>
      </c>
      <c r="O43" s="19">
        <v>0.34084811356061889</v>
      </c>
      <c r="P43" s="17">
        <v>898.16128000000003</v>
      </c>
      <c r="Q43" s="17">
        <v>87.010248792581152</v>
      </c>
      <c r="R43" s="30">
        <v>3.7191638083405834</v>
      </c>
    </row>
    <row r="44" spans="2:18" x14ac:dyDescent="0.25">
      <c r="G44" s="18">
        <v>0.20000000000000009</v>
      </c>
      <c r="H44" s="19">
        <v>0.16213484530999633</v>
      </c>
      <c r="I44" s="19">
        <v>7.0391013619655704E-2</v>
      </c>
      <c r="J44" s="17">
        <v>973.56</v>
      </c>
      <c r="K44" s="17">
        <v>97.32270780085544</v>
      </c>
      <c r="L44" s="30">
        <v>4.4857180799999998</v>
      </c>
      <c r="M44" s="23">
        <v>0.65231099999999997</v>
      </c>
      <c r="N44" s="19">
        <v>0.5738716841997219</v>
      </c>
      <c r="O44" s="19">
        <v>0.34510994352962215</v>
      </c>
      <c r="P44" s="17">
        <v>897.10167999999999</v>
      </c>
      <c r="Q44" s="17">
        <v>86.83923641586496</v>
      </c>
      <c r="R44" s="30">
        <v>3.7113688358823609</v>
      </c>
    </row>
    <row r="45" spans="2:18" x14ac:dyDescent="0.25">
      <c r="G45" s="18">
        <v>0.2050000000000001</v>
      </c>
      <c r="H45" s="19">
        <v>0.16628044644508849</v>
      </c>
      <c r="I45" s="19">
        <v>7.2393511948579251E-2</v>
      </c>
      <c r="J45" s="17">
        <v>973.02</v>
      </c>
      <c r="K45" s="17">
        <v>97.25194130568174</v>
      </c>
      <c r="L45" s="30">
        <v>4.4839323968198892</v>
      </c>
      <c r="M45" s="23">
        <v>0.65650350000000002</v>
      </c>
      <c r="N45" s="19">
        <v>0.5782120619519866</v>
      </c>
      <c r="O45" s="19">
        <v>0.3491377180796883</v>
      </c>
      <c r="P45" s="17">
        <v>896.10040000000004</v>
      </c>
      <c r="Q45" s="17">
        <v>86.679771362699412</v>
      </c>
      <c r="R45" s="30">
        <v>3.7038965168388058</v>
      </c>
    </row>
    <row r="46" spans="2:18" x14ac:dyDescent="0.25">
      <c r="G46" s="18">
        <v>0.2100000000000001</v>
      </c>
      <c r="H46" s="19">
        <v>0.17043065153010858</v>
      </c>
      <c r="I46" s="19">
        <v>7.4409528993996124E-2</v>
      </c>
      <c r="J46" s="17">
        <v>972.48</v>
      </c>
      <c r="K46" s="17">
        <v>97.181201847937885</v>
      </c>
      <c r="L46" s="30">
        <v>4.48159817938157</v>
      </c>
      <c r="M46" s="23">
        <v>0.66069599999999995</v>
      </c>
      <c r="N46" s="19">
        <v>0.58256215021192292</v>
      </c>
      <c r="O46" s="19">
        <v>0.35320759035901761</v>
      </c>
      <c r="P46" s="17">
        <v>895.09911999999997</v>
      </c>
      <c r="Q46" s="17">
        <v>86.51901589492509</v>
      </c>
      <c r="R46" s="30">
        <v>3.6962224242812618</v>
      </c>
    </row>
    <row r="47" spans="2:18" x14ac:dyDescent="0.25">
      <c r="G47" s="18">
        <v>0.21500000000000011</v>
      </c>
      <c r="H47" s="19">
        <v>0.17458546823878018</v>
      </c>
      <c r="I47" s="19">
        <v>7.643920211532429E-2</v>
      </c>
      <c r="J47" s="17">
        <v>971.93999999999994</v>
      </c>
      <c r="K47" s="17">
        <v>97.11048941213177</v>
      </c>
      <c r="L47" s="30">
        <v>4.4787242924567865</v>
      </c>
      <c r="M47" s="23">
        <v>0.66459749999999995</v>
      </c>
      <c r="N47" s="19">
        <v>0.58661024126346717</v>
      </c>
      <c r="O47" s="19">
        <v>0.35702503183714873</v>
      </c>
      <c r="P47" s="17">
        <v>894.16935999999998</v>
      </c>
      <c r="Q47" s="17">
        <v>86.363230184526699</v>
      </c>
      <c r="R47" s="30">
        <v>3.6889060078195435</v>
      </c>
    </row>
    <row r="48" spans="2:18" x14ac:dyDescent="0.25">
      <c r="G48" s="18">
        <v>0.22000000000000011</v>
      </c>
      <c r="H48" s="19">
        <v>0.17874490426189008</v>
      </c>
      <c r="I48" s="19">
        <v>7.848267053919343E-2</v>
      </c>
      <c r="J48" s="17">
        <v>971.4</v>
      </c>
      <c r="K48" s="17">
        <v>97.039803982783113</v>
      </c>
      <c r="L48" s="30">
        <v>4.4753207664556802</v>
      </c>
      <c r="M48" s="23">
        <v>0.66849899999999995</v>
      </c>
      <c r="N48" s="19">
        <v>0.59066675951222947</v>
      </c>
      <c r="O48" s="19">
        <v>0.36087988581838865</v>
      </c>
      <c r="P48" s="17">
        <v>893.2396</v>
      </c>
      <c r="Q48" s="17">
        <v>86.207579406730602</v>
      </c>
      <c r="R48" s="30">
        <v>3.681397036150083</v>
      </c>
    </row>
    <row r="49" spans="7:18" x14ac:dyDescent="0.25">
      <c r="G49" s="18">
        <v>0.22500000000000012</v>
      </c>
      <c r="H49" s="19">
        <v>0.18290896730733577</v>
      </c>
      <c r="I49" s="19">
        <v>8.0540075391280871E-2</v>
      </c>
      <c r="J49" s="17">
        <v>970.86</v>
      </c>
      <c r="K49" s="17">
        <v>96.966463399150669</v>
      </c>
      <c r="L49" s="30">
        <v>4.4713987213305666</v>
      </c>
      <c r="M49" s="23">
        <v>0.67213849999999997</v>
      </c>
      <c r="N49" s="19">
        <v>0.59441874043626364</v>
      </c>
      <c r="O49" s="19">
        <v>0.36447189673256492</v>
      </c>
      <c r="P49" s="17">
        <v>892.38136000000009</v>
      </c>
      <c r="Q49" s="17">
        <v>86.064021376805911</v>
      </c>
      <c r="R49" s="30">
        <v>3.6742871410922104</v>
      </c>
    </row>
    <row r="50" spans="7:18" x14ac:dyDescent="0.25">
      <c r="G50" s="18">
        <v>0.23000000000000012</v>
      </c>
      <c r="H50" s="19">
        <v>0.18707997872840379</v>
      </c>
      <c r="I50" s="19">
        <v>8.2612712697065785E-2</v>
      </c>
      <c r="J50" s="17">
        <v>970.30799999999999</v>
      </c>
      <c r="K50" s="17">
        <v>96.893151877654375</v>
      </c>
      <c r="L50" s="30">
        <v>4.4669702919441301</v>
      </c>
      <c r="M50" s="23">
        <v>0.67577799999999999</v>
      </c>
      <c r="N50" s="19">
        <v>0.59828612164050388</v>
      </c>
      <c r="O50" s="19">
        <v>0.36820139459826029</v>
      </c>
      <c r="P50" s="17">
        <v>891.49384000000009</v>
      </c>
      <c r="Q50" s="17">
        <v>85.916595130551812</v>
      </c>
      <c r="R50" s="30">
        <v>3.6667937316219628</v>
      </c>
    </row>
    <row r="51" spans="7:18" x14ac:dyDescent="0.25">
      <c r="G51" s="18">
        <v>0.23500000000000013</v>
      </c>
      <c r="H51" s="19">
        <v>0.19125573855691533</v>
      </c>
      <c r="I51" s="19">
        <v>8.4699640879034407E-2</v>
      </c>
      <c r="J51" s="17">
        <v>969.75599999999997</v>
      </c>
      <c r="K51" s="17">
        <v>96.819869401022927</v>
      </c>
      <c r="L51" s="30">
        <v>4.4620485549020303</v>
      </c>
      <c r="M51" s="23">
        <v>0.67918200000000006</v>
      </c>
      <c r="N51" s="19">
        <v>0.60185897166434399</v>
      </c>
      <c r="O51" s="19">
        <v>0.37167148764896385</v>
      </c>
      <c r="P51" s="17">
        <v>890.66016000000002</v>
      </c>
      <c r="Q51" s="17">
        <v>85.781229045273122</v>
      </c>
      <c r="R51" s="30">
        <v>3.6597353933402137</v>
      </c>
    </row>
    <row r="52" spans="7:18" x14ac:dyDescent="0.25">
      <c r="G52" s="18">
        <v>0.24000000000000013</v>
      </c>
      <c r="H52" s="19">
        <v>0.19543625490608788</v>
      </c>
      <c r="I52" s="19">
        <v>8.6801008252325562E-2</v>
      </c>
      <c r="J52" s="17">
        <v>969.20400000000006</v>
      </c>
      <c r="K52" s="17">
        <v>96.746615951999289</v>
      </c>
      <c r="L52" s="30">
        <v>4.4566474568499199</v>
      </c>
      <c r="M52" s="23">
        <v>0.68258600000000003</v>
      </c>
      <c r="N52" s="19">
        <v>0.6054385165071734</v>
      </c>
      <c r="O52" s="19">
        <v>0.37517205206432241</v>
      </c>
      <c r="P52" s="17">
        <v>889.82648000000006</v>
      </c>
      <c r="Q52" s="17">
        <v>85.640375345788087</v>
      </c>
      <c r="R52" s="30">
        <v>3.6525060488747467</v>
      </c>
    </row>
    <row r="53" spans="7:18" x14ac:dyDescent="0.25">
      <c r="G53" s="18">
        <v>0.24500000000000013</v>
      </c>
      <c r="H53" s="19">
        <v>0.19962153590763246</v>
      </c>
      <c r="I53" s="19">
        <v>8.8916965191549999E-2</v>
      </c>
      <c r="J53" s="17">
        <v>968.65200000000004</v>
      </c>
      <c r="K53" s="17">
        <v>96.670470877147366</v>
      </c>
      <c r="L53" s="30">
        <v>4.4507817442348774</v>
      </c>
      <c r="M53" s="23">
        <v>0.68577650000000001</v>
      </c>
      <c r="N53" s="19">
        <v>0.60881363243826636</v>
      </c>
      <c r="O53" s="19">
        <v>0.37849489730195213</v>
      </c>
      <c r="P53" s="17">
        <v>889.04183999999998</v>
      </c>
      <c r="Q53" s="17">
        <v>85.50629063558462</v>
      </c>
      <c r="R53" s="30">
        <v>3.6455407849211103</v>
      </c>
    </row>
    <row r="54" spans="7:18" x14ac:dyDescent="0.25">
      <c r="G54" s="18">
        <v>0.25000000000000011</v>
      </c>
      <c r="H54" s="19">
        <v>0.20381158971180663</v>
      </c>
      <c r="I54" s="19">
        <v>9.1047664166661546E-2</v>
      </c>
      <c r="J54" s="17">
        <v>968.1</v>
      </c>
      <c r="K54" s="17">
        <v>96.59435715415232</v>
      </c>
      <c r="L54" s="30">
        <v>4.4444668945312493</v>
      </c>
      <c r="M54" s="23">
        <v>0.688967</v>
      </c>
      <c r="N54" s="19">
        <v>0.61219471117149404</v>
      </c>
      <c r="O54" s="19">
        <v>0.38184543338045529</v>
      </c>
      <c r="P54" s="17">
        <v>888.25720000000001</v>
      </c>
      <c r="Q54" s="17">
        <v>85.372306134794783</v>
      </c>
      <c r="R54" s="30">
        <v>3.6384145931921101</v>
      </c>
    </row>
    <row r="55" spans="7:18" x14ac:dyDescent="0.25">
      <c r="G55" s="18">
        <v>0.25500000000000012</v>
      </c>
      <c r="H55" s="19">
        <v>0.20801115422221211</v>
      </c>
      <c r="I55" s="19">
        <v>9.3195686049153154E-2</v>
      </c>
      <c r="J55" s="17">
        <v>967.52600000000007</v>
      </c>
      <c r="K55" s="17">
        <v>96.518274763655327</v>
      </c>
      <c r="L55" s="30">
        <v>4.4377190489309086</v>
      </c>
      <c r="M55" s="23">
        <v>0.69196349999999995</v>
      </c>
      <c r="N55" s="19">
        <v>0.61536990198323072</v>
      </c>
      <c r="O55" s="19">
        <v>0.38501201888672898</v>
      </c>
      <c r="P55" s="17">
        <v>887.52159999999992</v>
      </c>
      <c r="Q55" s="17">
        <v>85.246786575940874</v>
      </c>
      <c r="R55" s="30">
        <v>3.6315836662480221</v>
      </c>
    </row>
    <row r="56" spans="7:18" x14ac:dyDescent="0.25">
      <c r="G56" s="18">
        <v>0.26000000000000012</v>
      </c>
      <c r="H56" s="19">
        <v>0.2122157046058129</v>
      </c>
      <c r="I56" s="19">
        <v>9.5358891392842302E-2</v>
      </c>
      <c r="J56" s="17">
        <v>966.952</v>
      </c>
      <c r="K56" s="17">
        <v>96.442223686312857</v>
      </c>
      <c r="L56" s="30">
        <v>4.4305549464979199</v>
      </c>
      <c r="M56" s="23">
        <v>0.69496000000000002</v>
      </c>
      <c r="N56" s="19">
        <v>0.61855036051538925</v>
      </c>
      <c r="O56" s="19">
        <v>0.38820353855814743</v>
      </c>
      <c r="P56" s="17">
        <v>886.78599999999994</v>
      </c>
      <c r="Q56" s="17">
        <v>85.121354900671477</v>
      </c>
      <c r="R56" s="30">
        <v>3.6246037740179053</v>
      </c>
    </row>
    <row r="57" spans="7:18" x14ac:dyDescent="0.25">
      <c r="G57" s="18">
        <v>0.26500000000000012</v>
      </c>
      <c r="H57" s="19">
        <v>0.21642524974699343</v>
      </c>
      <c r="I57" s="19">
        <v>9.7537441756956056E-2</v>
      </c>
      <c r="J57" s="17">
        <v>966.37800000000004</v>
      </c>
      <c r="K57" s="17">
        <v>96.363084880471789</v>
      </c>
      <c r="L57" s="30">
        <v>4.4229918597876239</v>
      </c>
      <c r="M57" s="23">
        <v>0.69778099999999998</v>
      </c>
      <c r="N57" s="19">
        <v>0.62152355270645476</v>
      </c>
      <c r="O57" s="19">
        <v>0.39120504717008514</v>
      </c>
      <c r="P57" s="17">
        <v>886.09943999999996</v>
      </c>
      <c r="Q57" s="17">
        <v>85.004364546212813</v>
      </c>
      <c r="R57" s="30">
        <v>3.6179516916865579</v>
      </c>
    </row>
    <row r="58" spans="7:18" x14ac:dyDescent="0.25">
      <c r="G58" s="18">
        <v>0.27000000000000013</v>
      </c>
      <c r="H58" s="19">
        <v>0.22063979855125884</v>
      </c>
      <c r="I58" s="19">
        <v>9.9731501000969058E-2</v>
      </c>
      <c r="J58" s="17">
        <v>965.80399999999997</v>
      </c>
      <c r="K58" s="17">
        <v>96.283979967837254</v>
      </c>
      <c r="L58" s="30">
        <v>4.4150475319301306</v>
      </c>
      <c r="M58" s="23">
        <v>0.70060199999999995</v>
      </c>
      <c r="N58" s="19">
        <v>0.6245040642458316</v>
      </c>
      <c r="O58" s="19">
        <v>0.39423153607117661</v>
      </c>
      <c r="P58" s="17">
        <v>885.40903999999989</v>
      </c>
      <c r="Q58" s="17">
        <v>84.886241933136901</v>
      </c>
      <c r="R58" s="30">
        <v>3.6111639570983374</v>
      </c>
    </row>
    <row r="59" spans="7:18" x14ac:dyDescent="0.25">
      <c r="G59" s="18">
        <v>0.27500000000000013</v>
      </c>
      <c r="H59" s="19">
        <v>0.22485935994529802</v>
      </c>
      <c r="I59" s="19">
        <v>0.10194123532568797</v>
      </c>
      <c r="J59" s="17">
        <v>965.23</v>
      </c>
      <c r="K59" s="17">
        <v>96.204908926640726</v>
      </c>
      <c r="L59" s="30">
        <v>4.4067401151782226</v>
      </c>
      <c r="M59" s="23">
        <v>0.7032624999999999</v>
      </c>
      <c r="N59" s="19">
        <v>0.6273921622074593</v>
      </c>
      <c r="O59" s="19">
        <v>0.39718113429141633</v>
      </c>
      <c r="P59" s="17">
        <v>884.72971999999993</v>
      </c>
      <c r="Q59" s="17">
        <v>84.768141081492573</v>
      </c>
      <c r="R59" s="30">
        <v>3.6044875986680132</v>
      </c>
    </row>
    <row r="60" spans="7:18" x14ac:dyDescent="0.25">
      <c r="G60" s="18">
        <v>0.28000000000000014</v>
      </c>
      <c r="H60" s="19">
        <v>0.2290910674188753</v>
      </c>
      <c r="I60" s="19">
        <v>0.10417057787253574</v>
      </c>
      <c r="J60" s="17">
        <v>964.62599999999998</v>
      </c>
      <c r="K60" s="17">
        <v>96.125871735131867</v>
      </c>
      <c r="L60" s="30">
        <v>4.3980881109196801</v>
      </c>
      <c r="M60" s="23">
        <v>0.70592299999999997</v>
      </c>
      <c r="N60" s="19">
        <v>0.63017748844906418</v>
      </c>
      <c r="O60" s="19">
        <v>0.40004170909708736</v>
      </c>
      <c r="P60" s="17">
        <v>884.07556</v>
      </c>
      <c r="Q60" s="17">
        <v>84.654487970781773</v>
      </c>
      <c r="R60" s="30">
        <v>3.5979346382762305</v>
      </c>
    </row>
    <row r="61" spans="7:18" x14ac:dyDescent="0.25">
      <c r="G61" s="18">
        <v>0.28500000000000014</v>
      </c>
      <c r="H61" s="19">
        <v>0.2333280775749931</v>
      </c>
      <c r="I61" s="19">
        <v>0.10641612506811597</v>
      </c>
      <c r="J61" s="17">
        <v>964.02200000000005</v>
      </c>
      <c r="K61" s="17">
        <v>96.043825853569516</v>
      </c>
      <c r="L61" s="30">
        <v>4.3891103111540062</v>
      </c>
      <c r="M61" s="23">
        <v>0.70843800000000001</v>
      </c>
      <c r="N61" s="19">
        <v>0.63285957670150417</v>
      </c>
      <c r="O61" s="19">
        <v>0.40281116800772254</v>
      </c>
      <c r="P61" s="17">
        <v>883.44655999999998</v>
      </c>
      <c r="Q61" s="17">
        <v>84.545274200029112</v>
      </c>
      <c r="R61" s="30">
        <v>3.5915171235998109</v>
      </c>
    </row>
    <row r="62" spans="7:18" x14ac:dyDescent="0.25">
      <c r="G62" s="18">
        <v>0.29000000000000015</v>
      </c>
      <c r="H62" s="19">
        <v>0.23757040038695562</v>
      </c>
      <c r="I62" s="19">
        <v>0.10867805423947188</v>
      </c>
      <c r="J62" s="17">
        <v>963.41800000000001</v>
      </c>
      <c r="K62" s="17">
        <v>95.96181643192979</v>
      </c>
      <c r="L62" s="30">
        <v>4.37982574143357</v>
      </c>
      <c r="M62" s="23">
        <v>0.71095299999999995</v>
      </c>
      <c r="N62" s="19">
        <v>0.63565300290306082</v>
      </c>
      <c r="O62" s="19">
        <v>0.40571127250673755</v>
      </c>
      <c r="P62" s="17">
        <v>882.79239999999993</v>
      </c>
      <c r="Q62" s="17">
        <v>84.431762601026449</v>
      </c>
      <c r="R62" s="30">
        <v>3.5847196778239661</v>
      </c>
    </row>
    <row r="63" spans="7:18" x14ac:dyDescent="0.25">
      <c r="G63" s="18">
        <v>0.29500000000000015</v>
      </c>
      <c r="H63" s="19">
        <v>0.24181804585309311</v>
      </c>
      <c r="I63" s="19">
        <v>0.11095654531043231</v>
      </c>
      <c r="J63" s="17">
        <v>962.81400000000008</v>
      </c>
      <c r="K63" s="17">
        <v>95.879843445914801</v>
      </c>
      <c r="L63" s="30">
        <v>4.3702536052691716</v>
      </c>
      <c r="M63" s="23">
        <v>0.71333399999999991</v>
      </c>
      <c r="N63" s="19">
        <v>0.6381275639195455</v>
      </c>
      <c r="O63" s="19">
        <v>0.40829380474045585</v>
      </c>
      <c r="P63" s="17">
        <v>882.21371999999997</v>
      </c>
      <c r="Q63" s="17">
        <v>84.331408548785376</v>
      </c>
      <c r="R63" s="30">
        <v>3.5786002458373494</v>
      </c>
    </row>
    <row r="64" spans="7:18" x14ac:dyDescent="0.25">
      <c r="G64" s="18">
        <v>0.30000000000000016</v>
      </c>
      <c r="H64" s="19">
        <v>0.24607102399684058</v>
      </c>
      <c r="I64" s="19">
        <v>0.11325178084932086</v>
      </c>
      <c r="J64" s="17">
        <v>962.21</v>
      </c>
      <c r="K64" s="17">
        <v>95.797906871248031</v>
      </c>
      <c r="L64" s="30">
        <v>4.3604132300000007</v>
      </c>
      <c r="M64" s="23">
        <v>0.71571499999999999</v>
      </c>
      <c r="N64" s="19">
        <v>0.64071317803289596</v>
      </c>
      <c r="O64" s="19">
        <v>0.41100586091279107</v>
      </c>
      <c r="P64" s="17">
        <v>881.60987999999998</v>
      </c>
      <c r="Q64" s="17">
        <v>84.226751331197093</v>
      </c>
      <c r="R64" s="30">
        <v>3.5721068439308357</v>
      </c>
    </row>
    <row r="65" spans="7:18" x14ac:dyDescent="0.25">
      <c r="G65" s="18">
        <v>0.30500000000000016</v>
      </c>
      <c r="H65" s="19">
        <v>0.25033871689008597</v>
      </c>
      <c r="I65" s="19">
        <v>0.11556905049548769</v>
      </c>
      <c r="J65" s="17">
        <v>961.57</v>
      </c>
      <c r="K65" s="17">
        <v>95.712447099430861</v>
      </c>
      <c r="L65" s="30">
        <v>4.3503240141280211</v>
      </c>
      <c r="M65" s="23">
        <v>0.717974</v>
      </c>
      <c r="N65" s="19">
        <v>0.64319438403543483</v>
      </c>
      <c r="O65" s="19">
        <v>0.41362159425659362</v>
      </c>
      <c r="P65" s="17">
        <v>881.03120000000001</v>
      </c>
      <c r="Q65" s="17">
        <v>84.12651233391729</v>
      </c>
      <c r="R65" s="30">
        <v>3.5657792457695048</v>
      </c>
    </row>
    <row r="66" spans="7:18" x14ac:dyDescent="0.25">
      <c r="G66" s="18">
        <v>0.31000000000000016</v>
      </c>
      <c r="H66" s="19">
        <v>0.25461209453342071</v>
      </c>
      <c r="I66" s="19">
        <v>0.1179036826576597</v>
      </c>
      <c r="J66" s="17">
        <v>960.93000000000006</v>
      </c>
      <c r="K66" s="17">
        <v>95.627026919620008</v>
      </c>
      <c r="L66" s="30">
        <v>4.3400053761167703</v>
      </c>
      <c r="M66" s="23">
        <v>0.72023300000000001</v>
      </c>
      <c r="N66" s="19">
        <v>0.64557076336108832</v>
      </c>
      <c r="O66" s="19">
        <v>0.41613901982309764</v>
      </c>
      <c r="P66" s="17">
        <v>880.47767999999996</v>
      </c>
      <c r="Q66" s="17">
        <v>84.030359552082146</v>
      </c>
      <c r="R66" s="30">
        <v>3.5596296488127517</v>
      </c>
    </row>
    <row r="67" spans="7:18" x14ac:dyDescent="0.25">
      <c r="G67" s="18">
        <v>0.31500000000000017</v>
      </c>
      <c r="H67" s="19">
        <v>0.25889116829291153</v>
      </c>
      <c r="I67" s="19">
        <v>0.12025587320680524</v>
      </c>
      <c r="J67" s="17">
        <v>960.29</v>
      </c>
      <c r="K67" s="17">
        <v>95.5416463043086</v>
      </c>
      <c r="L67" s="30">
        <v>4.3294767046545557</v>
      </c>
      <c r="M67" s="23">
        <v>0.72238000000000002</v>
      </c>
      <c r="N67" s="19">
        <v>0.64795013242959476</v>
      </c>
      <c r="O67" s="19">
        <v>0.41867166125263749</v>
      </c>
      <c r="P67" s="17">
        <v>879.92416000000003</v>
      </c>
      <c r="Q67" s="17">
        <v>83.931014107657475</v>
      </c>
      <c r="R67" s="30">
        <v>3.5533840181667129</v>
      </c>
    </row>
    <row r="68" spans="7:18" x14ac:dyDescent="0.25">
      <c r="G68" s="18">
        <v>0.32000000000000017</v>
      </c>
      <c r="H68" s="19">
        <v>0.26317594956494555</v>
      </c>
      <c r="I68" s="19">
        <v>0.12262582097124047</v>
      </c>
      <c r="J68" s="17">
        <v>959.65</v>
      </c>
      <c r="K68" s="17">
        <v>95.456305226015004</v>
      </c>
      <c r="L68" s="30">
        <v>4.3187573103820798</v>
      </c>
      <c r="M68" s="23">
        <v>0.72452700000000003</v>
      </c>
      <c r="N68" s="19">
        <v>0.65022414253058747</v>
      </c>
      <c r="O68" s="19">
        <v>0.4211035038593674</v>
      </c>
      <c r="P68" s="17">
        <v>879.39580000000001</v>
      </c>
      <c r="Q68" s="17">
        <v>83.836235918861703</v>
      </c>
      <c r="R68" s="30">
        <v>3.5473317499820891</v>
      </c>
    </row>
    <row r="69" spans="7:18" x14ac:dyDescent="0.25">
      <c r="G69" s="18">
        <v>0.32500000000000018</v>
      </c>
      <c r="H69" s="19">
        <v>0.26746644977633183</v>
      </c>
      <c r="I69" s="19">
        <v>0.1250137277926554</v>
      </c>
      <c r="J69" s="17">
        <v>959.01</v>
      </c>
      <c r="K69" s="17">
        <v>95.367497583051446</v>
      </c>
      <c r="L69" s="30">
        <v>4.3078663790844738</v>
      </c>
      <c r="M69" s="23">
        <v>0.72657099999999997</v>
      </c>
      <c r="N69" s="19">
        <v>0.6525099149429926</v>
      </c>
      <c r="O69" s="19">
        <v>0.42355917983401675</v>
      </c>
      <c r="P69" s="17">
        <v>878.85527999999999</v>
      </c>
      <c r="Q69" s="17">
        <v>83.741508044020819</v>
      </c>
      <c r="R69" s="30">
        <v>3.5411901805188077</v>
      </c>
    </row>
    <row r="70" spans="7:18" x14ac:dyDescent="0.25">
      <c r="G70" s="18">
        <v>0.33000000000000018</v>
      </c>
      <c r="H70" s="19">
        <v>0.27177515793164331</v>
      </c>
      <c r="I70" s="19">
        <v>0.12742680849750815</v>
      </c>
      <c r="J70" s="17">
        <v>958.32600000000002</v>
      </c>
      <c r="K70" s="17">
        <v>95.278732734109738</v>
      </c>
      <c r="L70" s="30">
        <v>4.2968229263477307</v>
      </c>
      <c r="M70" s="23">
        <v>0.72861500000000001</v>
      </c>
      <c r="N70" s="19">
        <v>0.6546921541083417</v>
      </c>
      <c r="O70" s="19">
        <v>0.4259142273133763</v>
      </c>
      <c r="P70" s="17">
        <v>878.33687999999995</v>
      </c>
      <c r="Q70" s="17">
        <v>83.65133776086158</v>
      </c>
      <c r="R70" s="30">
        <v>3.5352572820183572</v>
      </c>
    </row>
    <row r="71" spans="7:18" x14ac:dyDescent="0.25">
      <c r="G71" s="18">
        <v>0.33500000000000019</v>
      </c>
      <c r="H71" s="19">
        <v>0.27609002111436215</v>
      </c>
      <c r="I71" s="19">
        <v>0.12985858331054384</v>
      </c>
      <c r="J71" s="17">
        <v>957.64200000000005</v>
      </c>
      <c r="K71" s="17">
        <v>95.190010648265641</v>
      </c>
      <c r="L71" s="30">
        <v>4.2856457536795745</v>
      </c>
      <c r="M71" s="23">
        <v>0.73056500000000002</v>
      </c>
      <c r="N71" s="19">
        <v>0.65687697073773155</v>
      </c>
      <c r="O71" s="19">
        <v>0.42828249954500242</v>
      </c>
      <c r="P71" s="17">
        <v>877.81848000000002</v>
      </c>
      <c r="Q71" s="17">
        <v>83.561213043048113</v>
      </c>
      <c r="R71" s="30">
        <v>3.5292419398137551</v>
      </c>
    </row>
    <row r="72" spans="7:18" x14ac:dyDescent="0.25">
      <c r="G72" s="18">
        <v>0.34000000000000019</v>
      </c>
      <c r="H72" s="19">
        <v>0.28041105252268128</v>
      </c>
      <c r="I72" s="19">
        <v>0.13230927031104969</v>
      </c>
      <c r="J72" s="17">
        <v>956.95799999999997</v>
      </c>
      <c r="K72" s="17">
        <v>95.101331294624131</v>
      </c>
      <c r="L72" s="30">
        <v>4.274353406094721</v>
      </c>
      <c r="M72" s="23">
        <v>0.73251500000000003</v>
      </c>
      <c r="N72" s="19">
        <v>0.6589549380731905</v>
      </c>
      <c r="O72" s="19">
        <v>0.43054470932337724</v>
      </c>
      <c r="P72" s="17">
        <v>877.32600000000002</v>
      </c>
      <c r="Q72" s="17">
        <v>83.475636734576725</v>
      </c>
      <c r="R72" s="30">
        <v>3.5234503968969499</v>
      </c>
    </row>
    <row r="73" spans="7:18" x14ac:dyDescent="0.25">
      <c r="G73" s="18">
        <v>0.3450000000000002</v>
      </c>
      <c r="H73" s="19">
        <v>0.28473826539255487</v>
      </c>
      <c r="I73" s="19">
        <v>0.13477909098360905</v>
      </c>
      <c r="J73" s="17">
        <v>956.274</v>
      </c>
      <c r="K73" s="17">
        <v>95.008807518910217</v>
      </c>
      <c r="L73" s="30">
        <v>4.2629641311645594</v>
      </c>
      <c r="M73" s="23">
        <v>0.73437850000000005</v>
      </c>
      <c r="N73" s="19">
        <v>0.66103523961994515</v>
      </c>
      <c r="O73" s="19">
        <v>0.43281905207944932</v>
      </c>
      <c r="P73" s="17">
        <v>876.83352000000002</v>
      </c>
      <c r="Q73" s="17">
        <v>83.39010148809156</v>
      </c>
      <c r="R73" s="30">
        <v>3.5175833048443734</v>
      </c>
    </row>
    <row r="74" spans="7:18" x14ac:dyDescent="0.25">
      <c r="G74" s="18">
        <v>0.3500000000000002</v>
      </c>
      <c r="H74" s="19">
        <v>0.28907167299783376</v>
      </c>
      <c r="I74" s="19">
        <v>0.13726827028482888</v>
      </c>
      <c r="J74" s="17">
        <v>955.59</v>
      </c>
      <c r="K74" s="17">
        <v>94.916330237867115</v>
      </c>
      <c r="L74" s="30">
        <v>4.2514958395312519</v>
      </c>
      <c r="M74" s="23">
        <v>0.73624199999999995</v>
      </c>
      <c r="N74" s="19">
        <v>0.66300820834231367</v>
      </c>
      <c r="O74" s="19">
        <v>0.43498497318549934</v>
      </c>
      <c r="P74" s="17">
        <v>876.36695999999995</v>
      </c>
      <c r="Q74" s="17">
        <v>83.309105947030233</v>
      </c>
      <c r="R74" s="30">
        <v>3.5119548449714753</v>
      </c>
    </row>
    <row r="75" spans="7:18" x14ac:dyDescent="0.25">
      <c r="G75" s="18">
        <v>0.3550000000000002</v>
      </c>
      <c r="H75" s="19">
        <v>0.29342542362231111</v>
      </c>
      <c r="I75" s="19">
        <v>0.13978523461597964</v>
      </c>
      <c r="J75" s="17">
        <v>954.86</v>
      </c>
      <c r="K75" s="17">
        <v>94.823899416457451</v>
      </c>
      <c r="L75" s="30">
        <v>4.2399660668862289</v>
      </c>
      <c r="M75" s="23">
        <v>0.73802599999999996</v>
      </c>
      <c r="N75" s="19">
        <v>0.66498327892075404</v>
      </c>
      <c r="O75" s="19">
        <v>0.43716195564725596</v>
      </c>
      <c r="P75" s="17">
        <v>875.90039999999999</v>
      </c>
      <c r="Q75" s="17">
        <v>83.22814720776752</v>
      </c>
      <c r="R75" s="30">
        <v>3.5062576878664262</v>
      </c>
    </row>
    <row r="76" spans="7:18" x14ac:dyDescent="0.25">
      <c r="G76" s="18">
        <v>0.36000000000000021</v>
      </c>
      <c r="H76" s="19">
        <v>0.29778583631161371</v>
      </c>
      <c r="I76" s="19">
        <v>0.14232238170796857</v>
      </c>
      <c r="J76" s="17">
        <v>954.13</v>
      </c>
      <c r="K76" s="17">
        <v>94.731515019678582</v>
      </c>
      <c r="L76" s="30">
        <v>4.2283919374131198</v>
      </c>
      <c r="M76" s="23">
        <v>0.73980999999999997</v>
      </c>
      <c r="N76" s="19">
        <v>0.66696045471580134</v>
      </c>
      <c r="O76" s="19">
        <v>0.43935008441713502</v>
      </c>
      <c r="P76" s="17">
        <v>875.43383999999992</v>
      </c>
      <c r="Q76" s="17">
        <v>83.147225245227062</v>
      </c>
      <c r="R76" s="30">
        <v>3.5004914302566776</v>
      </c>
    </row>
    <row r="77" spans="7:18" x14ac:dyDescent="0.25">
      <c r="G77" s="18">
        <v>0.36500000000000021</v>
      </c>
      <c r="H77" s="19">
        <v>0.30215292636878538</v>
      </c>
      <c r="I77" s="19">
        <v>0.14487995529702191</v>
      </c>
      <c r="J77" s="17">
        <v>953.40000000000009</v>
      </c>
      <c r="K77" s="17">
        <v>94.635203109388627</v>
      </c>
      <c r="L77" s="30">
        <v>4.21679012869508</v>
      </c>
      <c r="M77" s="23">
        <v>0.74152099999999999</v>
      </c>
      <c r="N77" s="19">
        <v>0.6688297234767081</v>
      </c>
      <c r="O77" s="19">
        <v>0.44142696246237328</v>
      </c>
      <c r="P77" s="17">
        <v>874.9932</v>
      </c>
      <c r="Q77" s="17">
        <v>83.069689919044109</v>
      </c>
      <c r="R77" s="30">
        <v>3.4949817262619227</v>
      </c>
    </row>
    <row r="78" spans="7:18" x14ac:dyDescent="0.25">
      <c r="G78" s="18">
        <v>0.37000000000000022</v>
      </c>
      <c r="H78" s="19">
        <v>0.30652670914377483</v>
      </c>
      <c r="I78" s="19">
        <v>0.14745820305985471</v>
      </c>
      <c r="J78" s="17">
        <v>952.67000000000007</v>
      </c>
      <c r="K78" s="17">
        <v>94.538941629029935</v>
      </c>
      <c r="L78" s="30">
        <v>4.2051768380865306</v>
      </c>
      <c r="M78" s="23">
        <v>0.743232</v>
      </c>
      <c r="N78" s="19">
        <v>0.67070087588560723</v>
      </c>
      <c r="O78" s="19">
        <v>0.44351393230922725</v>
      </c>
      <c r="P78" s="17">
        <v>874.55255999999997</v>
      </c>
      <c r="Q78" s="17">
        <v>82.992036037668484</v>
      </c>
      <c r="R78" s="30">
        <v>3.4894097393095964</v>
      </c>
    </row>
    <row r="79" spans="7:18" x14ac:dyDescent="0.25">
      <c r="G79" s="18">
        <v>0.37500000000000022</v>
      </c>
      <c r="H79" s="19">
        <v>0.3109072000336156</v>
      </c>
      <c r="I79" s="19">
        <v>0.15005737669362654</v>
      </c>
      <c r="J79" s="17">
        <v>951.94</v>
      </c>
      <c r="K79" s="17">
        <v>94.442730539004245</v>
      </c>
      <c r="L79" s="30">
        <v>4.1935677505493167</v>
      </c>
      <c r="M79" s="23">
        <v>0.74487599999999998</v>
      </c>
      <c r="N79" s="19">
        <v>0.67257391479114037</v>
      </c>
      <c r="O79" s="19">
        <v>0.44561106769276704</v>
      </c>
      <c r="P79" s="17">
        <v>874.11191999999994</v>
      </c>
      <c r="Q79" s="17">
        <v>82.914416014793133</v>
      </c>
      <c r="R79" s="30">
        <v>3.4837751810256306</v>
      </c>
    </row>
    <row r="80" spans="7:18" x14ac:dyDescent="0.25">
      <c r="G80" s="18">
        <v>0.38000000000000023</v>
      </c>
      <c r="H80" s="19">
        <v>0.31531032568584533</v>
      </c>
      <c r="I80" s="19">
        <v>0.15268726681569286</v>
      </c>
      <c r="J80" s="17">
        <v>951.16200000000003</v>
      </c>
      <c r="K80" s="17">
        <v>94.346569799755187</v>
      </c>
      <c r="L80" s="30">
        <v>4.1819780079532789</v>
      </c>
      <c r="M80" s="23">
        <v>0.74651999999999996</v>
      </c>
      <c r="N80" s="19">
        <v>0.67433850079867486</v>
      </c>
      <c r="O80" s="19">
        <v>0.44759419500759118</v>
      </c>
      <c r="P80" s="17">
        <v>873.69719999999995</v>
      </c>
      <c r="Q80" s="17">
        <v>82.841392785352596</v>
      </c>
      <c r="R80" s="30">
        <v>3.4784146658128554</v>
      </c>
    </row>
    <row r="81" spans="7:18" x14ac:dyDescent="0.25">
      <c r="G81" s="18">
        <v>0.38500000000000023</v>
      </c>
      <c r="H81" s="19">
        <v>0.31972066028047608</v>
      </c>
      <c r="I81" s="19">
        <v>0.15533900915501112</v>
      </c>
      <c r="J81" s="17">
        <v>950.38400000000001</v>
      </c>
      <c r="K81" s="17">
        <v>94.245608837826083</v>
      </c>
      <c r="L81" s="30">
        <v>4.1704221798412364</v>
      </c>
      <c r="M81" s="23">
        <v>0.74810199999999993</v>
      </c>
      <c r="N81" s="19">
        <v>0.67610476280252407</v>
      </c>
      <c r="O81" s="19">
        <v>0.44958645569900851</v>
      </c>
      <c r="P81" s="17">
        <v>873.28247999999996</v>
      </c>
      <c r="Q81" s="17">
        <v>82.768399510163036</v>
      </c>
      <c r="R81" s="30">
        <v>3.4729982722625303</v>
      </c>
    </row>
    <row r="82" spans="7:18" x14ac:dyDescent="0.25">
      <c r="G82" s="18">
        <v>0.39000000000000024</v>
      </c>
      <c r="H82" s="19">
        <v>0.32413822153608973</v>
      </c>
      <c r="I82" s="19">
        <v>0.15801287720869497</v>
      </c>
      <c r="J82" s="17">
        <v>949.60599999999999</v>
      </c>
      <c r="K82" s="17">
        <v>94.144703349264617</v>
      </c>
      <c r="L82" s="30">
        <v>4.1589142356583713</v>
      </c>
      <c r="M82" s="23">
        <v>0.74968400000000002</v>
      </c>
      <c r="N82" s="19">
        <v>0.67787270319160375</v>
      </c>
      <c r="O82" s="19">
        <v>0.45158791300887807</v>
      </c>
      <c r="P82" s="17">
        <v>872.86775999999998</v>
      </c>
      <c r="Q82" s="17">
        <v>82.69543617079735</v>
      </c>
      <c r="R82" s="30">
        <v>3.4675258029366369</v>
      </c>
    </row>
    <row r="83" spans="7:18" x14ac:dyDescent="0.25">
      <c r="G83" s="18">
        <v>0.39500000000000024</v>
      </c>
      <c r="H83" s="19">
        <v>0.32856302722938191</v>
      </c>
      <c r="I83" s="19">
        <v>0.16070914905701084</v>
      </c>
      <c r="J83" s="17">
        <v>948.82799999999997</v>
      </c>
      <c r="K83" s="17">
        <v>94.043853288363053</v>
      </c>
      <c r="L83" s="30">
        <v>4.1474675184460414</v>
      </c>
      <c r="M83" s="23">
        <v>0.75122549999999999</v>
      </c>
      <c r="N83" s="19">
        <v>0.679538403094331</v>
      </c>
      <c r="O83" s="19">
        <v>0.45348034689171224</v>
      </c>
      <c r="P83" s="17">
        <v>872.47032000000002</v>
      </c>
      <c r="Q83" s="17">
        <v>82.627060211576875</v>
      </c>
      <c r="R83" s="30">
        <v>3.46234427181302</v>
      </c>
    </row>
    <row r="84" spans="7:18" x14ac:dyDescent="0.25">
      <c r="G84" s="18">
        <v>0.40000000000000024</v>
      </c>
      <c r="H84" s="19">
        <v>0.3329950951954011</v>
      </c>
      <c r="I84" s="19">
        <v>0.16342810745978553</v>
      </c>
      <c r="J84" s="17">
        <v>948.05</v>
      </c>
      <c r="K84" s="17">
        <v>93.943058609464188</v>
      </c>
      <c r="L84" s="30">
        <v>4.13609472</v>
      </c>
      <c r="M84" s="23">
        <v>0.75276699999999996</v>
      </c>
      <c r="N84" s="19">
        <v>0.68131862325124659</v>
      </c>
      <c r="O84" s="19">
        <v>0.45551013775108745</v>
      </c>
      <c r="P84" s="17">
        <v>872.04408000000001</v>
      </c>
      <c r="Q84" s="17">
        <v>82.554154820487852</v>
      </c>
      <c r="R84" s="30">
        <v>3.456762648012536</v>
      </c>
    </row>
    <row r="85" spans="7:18" x14ac:dyDescent="0.25">
      <c r="G85" s="18">
        <v>0.40500000000000025</v>
      </c>
      <c r="H85" s="19">
        <v>0.33745225512076366</v>
      </c>
      <c r="I85" s="19">
        <v>0.16618107884811487</v>
      </c>
      <c r="J85" s="17">
        <v>947.22199999999998</v>
      </c>
      <c r="K85" s="17">
        <v>93.838027819266259</v>
      </c>
      <c r="L85" s="30">
        <v>4.12480785749303</v>
      </c>
      <c r="M85" s="23">
        <v>0.75424599999999997</v>
      </c>
      <c r="N85" s="19">
        <v>0.68287774407393476</v>
      </c>
      <c r="O85" s="19">
        <v>0.4572940169680022</v>
      </c>
      <c r="P85" s="17">
        <v>871.67111999999997</v>
      </c>
      <c r="Q85" s="17">
        <v>82.490387116311766</v>
      </c>
      <c r="R85" s="30">
        <v>3.4518323260283896</v>
      </c>
    </row>
    <row r="86" spans="7:18" x14ac:dyDescent="0.25">
      <c r="G86" s="18">
        <v>0.41000000000000025</v>
      </c>
      <c r="H86" s="19">
        <v>0.34191721418352183</v>
      </c>
      <c r="I86" s="19">
        <v>0.16895778087754953</v>
      </c>
      <c r="J86" s="17">
        <v>946.39400000000001</v>
      </c>
      <c r="K86" s="17">
        <v>93.73305713026771</v>
      </c>
      <c r="L86" s="30">
        <v>4.113618251561971</v>
      </c>
      <c r="M86" s="23">
        <v>0.75572499999999998</v>
      </c>
      <c r="N86" s="19">
        <v>0.6845497118969297</v>
      </c>
      <c r="O86" s="19">
        <v>0.45921346085441256</v>
      </c>
      <c r="P86" s="17">
        <v>871.27152000000001</v>
      </c>
      <c r="Q86" s="17">
        <v>82.422089949983913</v>
      </c>
      <c r="R86" s="30">
        <v>3.4465016681844181</v>
      </c>
    </row>
    <row r="87" spans="7:18" x14ac:dyDescent="0.25">
      <c r="G87" s="18">
        <v>0.41500000000000026</v>
      </c>
      <c r="H87" s="19">
        <v>0.34638999287199418</v>
      </c>
      <c r="I87" s="19">
        <v>0.17175852171383371</v>
      </c>
      <c r="J87" s="17">
        <v>945.56599999999992</v>
      </c>
      <c r="K87" s="17">
        <v>93.628146490896611</v>
      </c>
      <c r="L87" s="30">
        <v>4.1025365058591996</v>
      </c>
      <c r="M87" s="23">
        <v>0.75715699999999997</v>
      </c>
      <c r="N87" s="19">
        <v>0.68622321408640674</v>
      </c>
      <c r="O87" s="19">
        <v>0.46114138491480994</v>
      </c>
      <c r="P87" s="17">
        <v>870.87191999999993</v>
      </c>
      <c r="Q87" s="17">
        <v>82.353819017690071</v>
      </c>
      <c r="R87" s="30">
        <v>3.4411210780598998</v>
      </c>
    </row>
    <row r="88" spans="7:18" x14ac:dyDescent="0.25">
      <c r="G88" s="18">
        <v>0.42000000000000026</v>
      </c>
      <c r="H88" s="19">
        <v>0.35087061174632544</v>
      </c>
      <c r="I88" s="19">
        <v>0.17458361488168928</v>
      </c>
      <c r="J88" s="17">
        <v>944.73799999999994</v>
      </c>
      <c r="K88" s="17">
        <v>93.523295849639467</v>
      </c>
      <c r="L88" s="30">
        <v>4.091572488068481</v>
      </c>
      <c r="M88" s="23">
        <v>0.75858899999999996</v>
      </c>
      <c r="N88" s="19">
        <v>0.68778653566685488</v>
      </c>
      <c r="O88" s="19">
        <v>0.46294848138522304</v>
      </c>
      <c r="P88" s="17">
        <v>870.49896000000001</v>
      </c>
      <c r="Q88" s="17">
        <v>82.290123136478783</v>
      </c>
      <c r="R88" s="30">
        <v>3.43605406296314</v>
      </c>
    </row>
    <row r="89" spans="7:18" x14ac:dyDescent="0.25">
      <c r="G89" s="18">
        <v>0.42500000000000027</v>
      </c>
      <c r="H89" s="19">
        <v>0.35535909143880245</v>
      </c>
      <c r="I89" s="19">
        <v>0.17743337938181564</v>
      </c>
      <c r="J89" s="17">
        <v>943.91</v>
      </c>
      <c r="K89" s="17">
        <v>93.413394728782706</v>
      </c>
      <c r="L89" s="30">
        <v>4.0807353123852534</v>
      </c>
      <c r="M89" s="23">
        <v>0.75997899999999996</v>
      </c>
      <c r="N89" s="19">
        <v>0.6893511974127885</v>
      </c>
      <c r="O89" s="19">
        <v>0.46476306027375214</v>
      </c>
      <c r="P89" s="17">
        <v>870.12599999999998</v>
      </c>
      <c r="Q89" s="17">
        <v>82.226450082583384</v>
      </c>
      <c r="R89" s="30">
        <v>3.4309434066739151</v>
      </c>
    </row>
    <row r="90" spans="7:18" x14ac:dyDescent="0.25">
      <c r="G90" s="18">
        <v>0.43000000000000027</v>
      </c>
      <c r="H90" s="19">
        <v>0.35987300590857613</v>
      </c>
      <c r="I90" s="19">
        <v>0.18031940201539168</v>
      </c>
      <c r="J90" s="17">
        <v>943.03599999999994</v>
      </c>
      <c r="K90" s="17">
        <v>93.303559486658642</v>
      </c>
      <c r="L90" s="30">
        <v>4.0700333234613311</v>
      </c>
      <c r="M90" s="23">
        <v>0.76136899999999996</v>
      </c>
      <c r="N90" s="19">
        <v>0.69091720104824239</v>
      </c>
      <c r="O90" s="19">
        <v>0.46658516814907586</v>
      </c>
      <c r="P90" s="17">
        <v>869.75303999999994</v>
      </c>
      <c r="Q90" s="17">
        <v>82.163949236999954</v>
      </c>
      <c r="R90" s="30">
        <v>3.4257890539830287</v>
      </c>
    </row>
    <row r="91" spans="7:18" x14ac:dyDescent="0.25">
      <c r="G91" s="18">
        <v>0.43500000000000028</v>
      </c>
      <c r="H91" s="19">
        <v>0.36439529507664292</v>
      </c>
      <c r="I91" s="19">
        <v>0.18323121544083454</v>
      </c>
      <c r="J91" s="17">
        <v>942.16199999999992</v>
      </c>
      <c r="K91" s="17">
        <v>93.193790064049566</v>
      </c>
      <c r="L91" s="30">
        <v>4.0594740818139936</v>
      </c>
      <c r="M91" s="23">
        <v>0.76272099999999998</v>
      </c>
      <c r="N91" s="19">
        <v>0.69237255032949374</v>
      </c>
      <c r="O91" s="19">
        <v>0.46828390801567266</v>
      </c>
      <c r="P91" s="17">
        <v>869.40671999999995</v>
      </c>
      <c r="Q91" s="17">
        <v>82.105932424892345</v>
      </c>
      <c r="R91" s="30">
        <v>3.4209637032725699</v>
      </c>
    </row>
    <row r="92" spans="7:18" x14ac:dyDescent="0.25">
      <c r="G92" s="18">
        <v>0.44000000000000028</v>
      </c>
      <c r="H92" s="19">
        <v>0.36892598227110085</v>
      </c>
      <c r="I92" s="19">
        <v>0.18616916692693336</v>
      </c>
      <c r="J92" s="17">
        <v>941.28800000000001</v>
      </c>
      <c r="K92" s="17">
        <v>93.084086401809159</v>
      </c>
      <c r="L92" s="30">
        <v>4.0490643506995223</v>
      </c>
      <c r="M92" s="23">
        <v>0.764073</v>
      </c>
      <c r="N92" s="19">
        <v>0.69394114677432084</v>
      </c>
      <c r="O92" s="19">
        <v>0.47012066902433458</v>
      </c>
      <c r="P92" s="17">
        <v>869.03376000000003</v>
      </c>
      <c r="Q92" s="17">
        <v>82.043473971939775</v>
      </c>
      <c r="R92" s="30">
        <v>3.4157249589421599</v>
      </c>
    </row>
    <row r="93" spans="7:18" x14ac:dyDescent="0.25">
      <c r="G93" s="18">
        <v>0.44500000000000028</v>
      </c>
      <c r="H93" s="19">
        <v>0.37346509090677082</v>
      </c>
      <c r="I93" s="19">
        <v>0.18913361000514289</v>
      </c>
      <c r="J93" s="17">
        <v>940.41399999999999</v>
      </c>
      <c r="K93" s="17">
        <v>92.969054026496238</v>
      </c>
      <c r="L93" s="30">
        <v>4.0388100844511134</v>
      </c>
      <c r="M93" s="23">
        <v>0.76539000000000001</v>
      </c>
      <c r="N93" s="19">
        <v>0.69539890665392834</v>
      </c>
      <c r="O93" s="19">
        <v>0.47183309743443097</v>
      </c>
      <c r="P93" s="17">
        <v>868.68744000000004</v>
      </c>
      <c r="Q93" s="17">
        <v>81.985496504392714</v>
      </c>
      <c r="R93" s="30">
        <v>3.4108211904687629</v>
      </c>
    </row>
    <row r="94" spans="7:18" x14ac:dyDescent="0.25">
      <c r="G94" s="18">
        <v>0.45000000000000029</v>
      </c>
      <c r="H94" s="19">
        <v>0.37801264448559935</v>
      </c>
      <c r="I94" s="19">
        <v>0.19212490461139875</v>
      </c>
      <c r="J94" s="17">
        <v>939.54</v>
      </c>
      <c r="K94" s="17">
        <v>92.854093910789473</v>
      </c>
      <c r="L94" s="30">
        <v>4.0287164182812489</v>
      </c>
      <c r="M94" s="23">
        <v>0.76670700000000003</v>
      </c>
      <c r="N94" s="19">
        <v>0.69685782932863993</v>
      </c>
      <c r="O94" s="19">
        <v>0.47355217570815117</v>
      </c>
      <c r="P94" s="17">
        <v>868.34112000000005</v>
      </c>
      <c r="Q94" s="17">
        <v>81.927537966250455</v>
      </c>
      <c r="R94" s="30">
        <v>3.4058796405414329</v>
      </c>
    </row>
    <row r="95" spans="7:18" x14ac:dyDescent="0.25">
      <c r="G95" s="18">
        <v>0.45500000000000029</v>
      </c>
      <c r="H95" s="19">
        <v>0.38258660035669312</v>
      </c>
      <c r="I95" s="19">
        <v>0.19515534205279064</v>
      </c>
      <c r="J95" s="17">
        <v>938.62199999999996</v>
      </c>
      <c r="K95" s="17">
        <v>92.739205986623418</v>
      </c>
      <c r="L95" s="30">
        <v>4.0187876595484218</v>
      </c>
      <c r="M95" s="23">
        <v>0.7679935</v>
      </c>
      <c r="N95" s="19">
        <v>0.69831791619028127</v>
      </c>
      <c r="O95" s="19">
        <v>0.47527794265591816</v>
      </c>
      <c r="P95" s="17">
        <v>867.99479999999994</v>
      </c>
      <c r="Q95" s="17">
        <v>81.869598348243713</v>
      </c>
      <c r="R95" s="30">
        <v>3.4009003033784109</v>
      </c>
    </row>
    <row r="96" spans="7:18" x14ac:dyDescent="0.25">
      <c r="G96" s="18">
        <v>0.4600000000000003</v>
      </c>
      <c r="H96" s="19">
        <v>0.38716951191420751</v>
      </c>
      <c r="I96" s="19">
        <v>0.19821385517961909</v>
      </c>
      <c r="J96" s="17">
        <v>937.70399999999995</v>
      </c>
      <c r="K96" s="17">
        <v>92.624390186018402</v>
      </c>
      <c r="L96" s="30">
        <v>4.0090272804883211</v>
      </c>
      <c r="M96" s="23">
        <v>0.76927999999999996</v>
      </c>
      <c r="N96" s="19">
        <v>0.69977916863290079</v>
      </c>
      <c r="O96" s="19">
        <v>0.47701043739075549</v>
      </c>
      <c r="P96" s="17">
        <v>867.64847999999995</v>
      </c>
      <c r="Q96" s="17">
        <v>81.811677641109682</v>
      </c>
      <c r="R96" s="30">
        <v>3.395883180912636</v>
      </c>
    </row>
    <row r="97" spans="7:18" x14ac:dyDescent="0.25">
      <c r="G97" s="18">
        <v>0.4650000000000003</v>
      </c>
      <c r="H97" s="19">
        <v>0.39176140548641841</v>
      </c>
      <c r="I97" s="19">
        <v>0.20130083597117271</v>
      </c>
      <c r="J97" s="17">
        <v>936.78600000000006</v>
      </c>
      <c r="K97" s="17">
        <v>92.504093532817151</v>
      </c>
      <c r="L97" s="30">
        <v>3.9994379124094137</v>
      </c>
      <c r="M97" s="23">
        <v>0.77053899999999997</v>
      </c>
      <c r="N97" s="19">
        <v>0.70112905278828508</v>
      </c>
      <c r="O97" s="19">
        <v>0.47861566879316031</v>
      </c>
      <c r="P97" s="17">
        <v>867.3288</v>
      </c>
      <c r="Q97" s="17">
        <v>81.758229149778415</v>
      </c>
      <c r="R97" s="30">
        <v>3.3912184619941126</v>
      </c>
    </row>
    <row r="98" spans="7:18" x14ac:dyDescent="0.25">
      <c r="G98" s="18">
        <v>0.47000000000000031</v>
      </c>
      <c r="H98" s="19">
        <v>0.39636230750490448</v>
      </c>
      <c r="I98" s="19">
        <v>0.20441668373769376</v>
      </c>
      <c r="J98" s="17">
        <v>935.86800000000005</v>
      </c>
      <c r="K98" s="17">
        <v>92.383876002425794</v>
      </c>
      <c r="L98" s="30">
        <v>3.9900213413529317</v>
      </c>
      <c r="M98" s="23">
        <v>0.77179799999999998</v>
      </c>
      <c r="N98" s="19">
        <v>0.70259255065915527</v>
      </c>
      <c r="O98" s="19">
        <v>0.4803612126386988</v>
      </c>
      <c r="P98" s="17">
        <v>866.98248000000001</v>
      </c>
      <c r="Q98" s="17">
        <v>81.700344783694234</v>
      </c>
      <c r="R98" s="30">
        <v>3.3861287097371982</v>
      </c>
    </row>
    <row r="99" spans="7:18" x14ac:dyDescent="0.25">
      <c r="G99" s="18">
        <v>0.47500000000000031</v>
      </c>
      <c r="H99" s="19">
        <v>0.40097224450505375</v>
      </c>
      <c r="I99" s="19">
        <v>0.20756180529256613</v>
      </c>
      <c r="J99" s="17">
        <v>934.95</v>
      </c>
      <c r="K99" s="17">
        <v>92.263737516807865</v>
      </c>
      <c r="L99" s="30">
        <v>3.9807785052172879</v>
      </c>
      <c r="M99" s="23">
        <v>0.77303250000000001</v>
      </c>
      <c r="N99" s="19">
        <v>0.70394450990627511</v>
      </c>
      <c r="O99" s="19">
        <v>0.48197855741493723</v>
      </c>
      <c r="P99" s="17">
        <v>866.66279999999995</v>
      </c>
      <c r="Q99" s="17">
        <v>81.646929822161852</v>
      </c>
      <c r="R99" s="30">
        <v>3.3813969840632274</v>
      </c>
    </row>
    <row r="100" spans="7:18" x14ac:dyDescent="0.25">
      <c r="G100" s="18">
        <v>0.48000000000000032</v>
      </c>
      <c r="H100" s="19">
        <v>0.40561035045418137</v>
      </c>
      <c r="I100" s="19">
        <v>0.21074979754025935</v>
      </c>
      <c r="J100" s="17">
        <v>933.98800000000006</v>
      </c>
      <c r="K100" s="17">
        <v>92.143677998029389</v>
      </c>
      <c r="L100" s="30">
        <v>3.9717094923468821</v>
      </c>
      <c r="M100" s="23">
        <v>0.77426700000000004</v>
      </c>
      <c r="N100" s="19">
        <v>0.70541025838501881</v>
      </c>
      <c r="O100" s="19">
        <v>0.48373729835676543</v>
      </c>
      <c r="P100" s="17">
        <v>866.31647999999996</v>
      </c>
      <c r="Q100" s="17">
        <v>81.589081762936033</v>
      </c>
      <c r="R100" s="30">
        <v>3.3762346948301927</v>
      </c>
    </row>
    <row r="101" spans="7:18" x14ac:dyDescent="0.25">
      <c r="G101" s="18">
        <v>0.48500000000000032</v>
      </c>
      <c r="H101" s="19">
        <v>0.41025802067680855</v>
      </c>
      <c r="I101" s="19">
        <v>0.21396843001153293</v>
      </c>
      <c r="J101" s="17">
        <v>933.02600000000007</v>
      </c>
      <c r="K101" s="17">
        <v>92.017367359591006</v>
      </c>
      <c r="L101" s="30">
        <v>3.9628135415853438</v>
      </c>
      <c r="M101" s="23">
        <v>0.77548050000000002</v>
      </c>
      <c r="N101" s="19">
        <v>0.70676756203977675</v>
      </c>
      <c r="O101" s="19">
        <v>0.485370828719484</v>
      </c>
      <c r="P101" s="17">
        <v>865.99279999999999</v>
      </c>
      <c r="Q101" s="17">
        <v>81.535700299661087</v>
      </c>
      <c r="R101" s="30">
        <v>3.3714360747213736</v>
      </c>
    </row>
    <row r="102" spans="7:18" x14ac:dyDescent="0.25">
      <c r="G102" s="18">
        <v>0.49000000000000032</v>
      </c>
      <c r="H102" s="19">
        <v>0.41491528478731077</v>
      </c>
      <c r="I102" s="19">
        <v>0.21721814657038879</v>
      </c>
      <c r="J102" s="17">
        <v>932.06399999999996</v>
      </c>
      <c r="K102" s="17">
        <v>91.891144066230041</v>
      </c>
      <c r="L102" s="30">
        <v>3.9540890437931706</v>
      </c>
      <c r="M102" s="23">
        <v>0.776694</v>
      </c>
      <c r="N102" s="19">
        <v>0.70813046159089621</v>
      </c>
      <c r="O102" s="19">
        <v>0.48701586723912815</v>
      </c>
      <c r="P102" s="17">
        <v>865.66351999999995</v>
      </c>
      <c r="Q102" s="17">
        <v>81.482334904357756</v>
      </c>
      <c r="R102" s="30">
        <v>3.3666054010691968</v>
      </c>
    </row>
    <row r="103" spans="7:18" x14ac:dyDescent="0.25">
      <c r="G103" s="18">
        <v>0.49500000000000033</v>
      </c>
      <c r="H103" s="19">
        <v>0.41958217252245195</v>
      </c>
      <c r="I103" s="19">
        <v>0.22049939969570137</v>
      </c>
      <c r="J103" s="17">
        <v>931.10199999999998</v>
      </c>
      <c r="K103" s="17">
        <v>91.76500802737759</v>
      </c>
      <c r="L103" s="30">
        <v>3.9455335448297846</v>
      </c>
      <c r="M103" s="23">
        <v>0.77788950000000001</v>
      </c>
      <c r="N103" s="19">
        <v>0.70949439837258721</v>
      </c>
      <c r="O103" s="19">
        <v>0.48866696737807935</v>
      </c>
      <c r="P103" s="17">
        <v>865.33424000000002</v>
      </c>
      <c r="Q103" s="17">
        <v>81.428985569772479</v>
      </c>
      <c r="R103" s="30">
        <v>3.3617427183518958</v>
      </c>
    </row>
    <row r="104" spans="7:18" x14ac:dyDescent="0.25">
      <c r="G104" s="18">
        <v>0.50000000000000033</v>
      </c>
      <c r="H104" s="19">
        <v>0.42425871374201735</v>
      </c>
      <c r="I104" s="19">
        <v>0.2238126506912419</v>
      </c>
      <c r="J104" s="17">
        <v>930.14</v>
      </c>
      <c r="K104" s="17">
        <v>91.63895915259026</v>
      </c>
      <c r="L104" s="30">
        <v>3.9371437500000015</v>
      </c>
      <c r="M104" s="23">
        <v>0.77908500000000003</v>
      </c>
      <c r="N104" s="19">
        <v>0.71085937356937234</v>
      </c>
      <c r="O104" s="19">
        <v>0.49032416270185758</v>
      </c>
      <c r="P104" s="17">
        <v>865.00495999999998</v>
      </c>
      <c r="Q104" s="17">
        <v>81.375652288655843</v>
      </c>
      <c r="R104" s="30">
        <v>3.3568480772305569</v>
      </c>
    </row>
    <row r="105" spans="7:18" x14ac:dyDescent="0.25">
      <c r="G105" s="18">
        <v>0.50500000000000034</v>
      </c>
      <c r="H105" s="19">
        <v>0.42896248143444476</v>
      </c>
      <c r="I105" s="19">
        <v>0.22717094322225759</v>
      </c>
      <c r="J105" s="17">
        <v>929.14</v>
      </c>
      <c r="K105" s="17">
        <v>91.50648123118971</v>
      </c>
      <c r="L105" s="30">
        <v>3.928915529964907</v>
      </c>
      <c r="M105" s="23">
        <v>0.78026549999999995</v>
      </c>
      <c r="N105" s="19">
        <v>0.71222538836757854</v>
      </c>
      <c r="O105" s="19">
        <v>0.49198748702426176</v>
      </c>
      <c r="P105" s="17">
        <v>864.67567999999994</v>
      </c>
      <c r="Q105" s="17">
        <v>81.323255462536864</v>
      </c>
      <c r="R105" s="30">
        <v>3.3519215346202076</v>
      </c>
    </row>
    <row r="106" spans="7:18" x14ac:dyDescent="0.25">
      <c r="G106" s="18">
        <v>0.51000000000000034</v>
      </c>
      <c r="H106" s="19">
        <v>0.43367638502812078</v>
      </c>
      <c r="I106" s="19">
        <v>0.23056268469268268</v>
      </c>
      <c r="J106" s="17">
        <v>928.14</v>
      </c>
      <c r="K106" s="17">
        <v>91.374099523878172</v>
      </c>
      <c r="L106" s="30">
        <v>3.9208439281171676</v>
      </c>
      <c r="M106" s="23">
        <v>0.78144599999999997</v>
      </c>
      <c r="N106" s="19">
        <v>0.71347848287495608</v>
      </c>
      <c r="O106" s="19">
        <v>0.49351761423038742</v>
      </c>
      <c r="P106" s="17">
        <v>864.37383999999997</v>
      </c>
      <c r="Q106" s="17">
        <v>81.277769109227691</v>
      </c>
      <c r="R106" s="30">
        <v>3.3473775665537397</v>
      </c>
    </row>
    <row r="107" spans="7:18" x14ac:dyDescent="0.25">
      <c r="G107" s="18">
        <v>0.51500000000000035</v>
      </c>
      <c r="H107" s="19">
        <v>0.43840045732036154</v>
      </c>
      <c r="I107" s="19">
        <v>0.23398837733598682</v>
      </c>
      <c r="J107" s="17">
        <v>927.14</v>
      </c>
      <c r="K107" s="17">
        <v>91.241813925878219</v>
      </c>
      <c r="L107" s="30">
        <v>3.912923169420722</v>
      </c>
      <c r="M107" s="23">
        <v>0.78261399999999992</v>
      </c>
      <c r="N107" s="19">
        <v>0.71484649356510033</v>
      </c>
      <c r="O107" s="19">
        <v>0.49519278123077876</v>
      </c>
      <c r="P107" s="17">
        <v>864.04456000000005</v>
      </c>
      <c r="Q107" s="17">
        <v>81.228160948660459</v>
      </c>
      <c r="R107" s="30">
        <v>3.3423900616509541</v>
      </c>
    </row>
    <row r="108" spans="7:18" x14ac:dyDescent="0.25">
      <c r="G108" s="18">
        <v>0.52000000000000035</v>
      </c>
      <c r="H108" s="19">
        <v>0.44313473125013503</v>
      </c>
      <c r="I108" s="19">
        <v>0.23744853349088313</v>
      </c>
      <c r="J108" s="17">
        <v>926.14</v>
      </c>
      <c r="K108" s="17">
        <v>91.10962433256465</v>
      </c>
      <c r="L108" s="30">
        <v>3.9051466707148852</v>
      </c>
      <c r="M108" s="23">
        <v>0.78378199999999998</v>
      </c>
      <c r="N108" s="19">
        <v>0.71621554732712378</v>
      </c>
      <c r="O108" s="19">
        <v>0.49687417729313865</v>
      </c>
      <c r="P108" s="17">
        <v>863.71528000000001</v>
      </c>
      <c r="Q108" s="17">
        <v>81.178566677136317</v>
      </c>
      <c r="R108" s="30">
        <v>3.3373708576527092</v>
      </c>
    </row>
    <row r="109" spans="7:18" x14ac:dyDescent="0.25">
      <c r="G109" s="18">
        <v>0.52500000000000036</v>
      </c>
      <c r="H109" s="19">
        <v>0.44787923989882611</v>
      </c>
      <c r="I109" s="19">
        <v>0.24094367585676732</v>
      </c>
      <c r="J109" s="17">
        <v>925.14</v>
      </c>
      <c r="K109" s="17">
        <v>90.970527135247281</v>
      </c>
      <c r="L109" s="30">
        <v>3.8975070524829118</v>
      </c>
      <c r="M109" s="23">
        <v>0.78494049999999993</v>
      </c>
      <c r="N109" s="19">
        <v>0.71747143060455487</v>
      </c>
      <c r="O109" s="19">
        <v>0.49842095879925991</v>
      </c>
      <c r="P109" s="17">
        <v>863.41344000000004</v>
      </c>
      <c r="Q109" s="17">
        <v>81.133117457730137</v>
      </c>
      <c r="R109" s="30">
        <v>3.332742143881271</v>
      </c>
    </row>
    <row r="110" spans="7:18" x14ac:dyDescent="0.25">
      <c r="G110" s="18">
        <v>0.53000000000000036</v>
      </c>
      <c r="H110" s="19">
        <v>0.45265164959788079</v>
      </c>
      <c r="I110" s="19">
        <v>0.24448748373124829</v>
      </c>
      <c r="J110" s="17">
        <v>924.10400000000004</v>
      </c>
      <c r="K110" s="17">
        <v>90.831536159110797</v>
      </c>
      <c r="L110" s="30">
        <v>3.8899961520849367</v>
      </c>
      <c r="M110" s="23">
        <v>0.78609899999999999</v>
      </c>
      <c r="N110" s="19">
        <v>0.71884248692502939</v>
      </c>
      <c r="O110" s="19">
        <v>0.50011439141382885</v>
      </c>
      <c r="P110" s="17">
        <v>863.08416</v>
      </c>
      <c r="Q110" s="17">
        <v>81.083549790573514</v>
      </c>
      <c r="R110" s="30">
        <v>3.3276624184063435</v>
      </c>
    </row>
    <row r="111" spans="7:18" x14ac:dyDescent="0.25">
      <c r="G111" s="18">
        <v>0.53500000000000036</v>
      </c>
      <c r="H111" s="19">
        <v>0.45743477186946141</v>
      </c>
      <c r="I111" s="19">
        <v>0.24806787663581786</v>
      </c>
      <c r="J111" s="17">
        <v>923.06799999999998</v>
      </c>
      <c r="K111" s="17">
        <v>90.692651282528644</v>
      </c>
      <c r="L111" s="30">
        <v>3.8826050384552886</v>
      </c>
      <c r="M111" s="23">
        <v>0.78725049999999996</v>
      </c>
      <c r="N111" s="19">
        <v>0.72021458980330544</v>
      </c>
      <c r="O111" s="19">
        <v>0.50181415534382545</v>
      </c>
      <c r="P111" s="17">
        <v>862.75487999999996</v>
      </c>
      <c r="Q111" s="17">
        <v>81.033995995459136</v>
      </c>
      <c r="R111" s="30">
        <v>3.3225512518258857</v>
      </c>
    </row>
    <row r="112" spans="7:18" x14ac:dyDescent="0.25">
      <c r="G112" s="18">
        <v>0.54000000000000037</v>
      </c>
      <c r="H112" s="19">
        <v>0.46222864282367637</v>
      </c>
      <c r="I112" s="19">
        <v>0.25168542404654842</v>
      </c>
      <c r="J112" s="17">
        <v>922.03200000000004</v>
      </c>
      <c r="K112" s="17">
        <v>90.553872384059403</v>
      </c>
      <c r="L112" s="30">
        <v>3.8753240282643215</v>
      </c>
      <c r="M112" s="23">
        <v>0.78840200000000005</v>
      </c>
      <c r="N112" s="19">
        <v>0.72147327117079907</v>
      </c>
      <c r="O112" s="19">
        <v>0.50337786454172284</v>
      </c>
      <c r="P112" s="17">
        <v>862.45303999999999</v>
      </c>
      <c r="Q112" s="17">
        <v>80.988583864501564</v>
      </c>
      <c r="R112" s="30">
        <v>3.3178384822881668</v>
      </c>
    </row>
    <row r="113" spans="7:18" x14ac:dyDescent="0.25">
      <c r="G113" s="18">
        <v>0.54500000000000037</v>
      </c>
      <c r="H113" s="19">
        <v>0.46703329873311072</v>
      </c>
      <c r="I113" s="19">
        <v>0.25534070732030806</v>
      </c>
      <c r="J113" s="17">
        <v>920.99599999999998</v>
      </c>
      <c r="K113" s="17">
        <v>90.407525159473451</v>
      </c>
      <c r="L113" s="30">
        <v>3.8681427035445526</v>
      </c>
      <c r="M113" s="23">
        <v>0.78954899999999995</v>
      </c>
      <c r="N113" s="19">
        <v>0.72273283386951148</v>
      </c>
      <c r="O113" s="19">
        <v>0.50494695128921518</v>
      </c>
      <c r="P113" s="17">
        <v>862.15120000000002</v>
      </c>
      <c r="Q113" s="17">
        <v>80.943183380537974</v>
      </c>
      <c r="R113" s="30">
        <v>3.3130994620363121</v>
      </c>
    </row>
    <row r="114" spans="7:18" x14ac:dyDescent="0.25">
      <c r="G114" s="18">
        <v>0.55000000000000038</v>
      </c>
      <c r="H114" s="19">
        <v>0.47184877603374059</v>
      </c>
      <c r="I114" s="19">
        <v>0.25903432000621673</v>
      </c>
      <c r="J114" s="17">
        <v>919.96</v>
      </c>
      <c r="K114" s="17">
        <v>90.261295694870299</v>
      </c>
      <c r="L114" s="30">
        <v>3.8610499307812498</v>
      </c>
      <c r="M114" s="23">
        <v>0.79069599999999995</v>
      </c>
      <c r="N114" s="19">
        <v>0.72410790851084406</v>
      </c>
      <c r="O114" s="19">
        <v>0.50666484801671696</v>
      </c>
      <c r="P114" s="17">
        <v>861.82191999999998</v>
      </c>
      <c r="Q114" s="17">
        <v>80.893668857934145</v>
      </c>
      <c r="R114" s="30">
        <v>3.3078997866259781</v>
      </c>
    </row>
    <row r="115" spans="7:18" x14ac:dyDescent="0.25">
      <c r="G115" s="18">
        <v>0.55500000000000038</v>
      </c>
      <c r="H115" s="19">
        <v>0.47669171132189636</v>
      </c>
      <c r="I115" s="19">
        <v>0.2627797594382853</v>
      </c>
      <c r="J115" s="17">
        <v>918.89200000000005</v>
      </c>
      <c r="K115" s="17">
        <v>90.115183848172094</v>
      </c>
      <c r="L115" s="30">
        <v>3.8540338814674908</v>
      </c>
      <c r="M115" s="23">
        <v>0.79184149999999998</v>
      </c>
      <c r="N115" s="19">
        <v>0.72536931698678464</v>
      </c>
      <c r="O115" s="19">
        <v>0.50824526875003062</v>
      </c>
      <c r="P115" s="17">
        <v>861.52008000000001</v>
      </c>
      <c r="Q115" s="17">
        <v>80.848292712300989</v>
      </c>
      <c r="R115" s="30">
        <v>3.3031061690920316</v>
      </c>
    </row>
    <row r="116" spans="7:18" x14ac:dyDescent="0.25">
      <c r="G116" s="18">
        <v>0.56000000000000039</v>
      </c>
      <c r="H116" s="19">
        <v>0.48154591730004875</v>
      </c>
      <c r="I116" s="19">
        <v>0.26656526324502666</v>
      </c>
      <c r="J116" s="17">
        <v>917.82400000000007</v>
      </c>
      <c r="K116" s="17">
        <v>89.969189477528701</v>
      </c>
      <c r="L116" s="30">
        <v>3.8470820541235229</v>
      </c>
      <c r="M116" s="23">
        <v>0.792987</v>
      </c>
      <c r="N116" s="19">
        <v>0.72674640741633567</v>
      </c>
      <c r="O116" s="19">
        <v>0.50997559681314919</v>
      </c>
      <c r="P116" s="17">
        <v>861.19079999999997</v>
      </c>
      <c r="Q116" s="17">
        <v>80.798804729928307</v>
      </c>
      <c r="R116" s="30">
        <v>3.2978471617093663</v>
      </c>
    </row>
    <row r="117" spans="7:18" x14ac:dyDescent="0.25">
      <c r="G117" s="18">
        <v>0.56500000000000039</v>
      </c>
      <c r="H117" s="19">
        <v>0.48641143335849452</v>
      </c>
      <c r="I117" s="19">
        <v>0.27039147772656841</v>
      </c>
      <c r="J117" s="17">
        <v>916.75599999999997</v>
      </c>
      <c r="K117" s="17">
        <v>89.815257709350661</v>
      </c>
      <c r="L117" s="30">
        <v>3.8401812977806209</v>
      </c>
      <c r="M117" s="23">
        <v>0.79413350000000005</v>
      </c>
      <c r="N117" s="19">
        <v>0.72800966572971271</v>
      </c>
      <c r="O117" s="19">
        <v>0.51156747478049569</v>
      </c>
      <c r="P117" s="17">
        <v>860.88896</v>
      </c>
      <c r="Q117" s="17">
        <v>80.753452903060079</v>
      </c>
      <c r="R117" s="30">
        <v>3.2929993774082988</v>
      </c>
    </row>
    <row r="118" spans="7:18" x14ac:dyDescent="0.25">
      <c r="G118" s="18">
        <v>0.5700000000000004</v>
      </c>
      <c r="H118" s="19">
        <v>0.49128829907129939</v>
      </c>
      <c r="I118" s="19">
        <v>0.27425906315928034</v>
      </c>
      <c r="J118" s="17">
        <v>915.68799999999999</v>
      </c>
      <c r="K118" s="17">
        <v>89.661456430453782</v>
      </c>
      <c r="L118" s="30">
        <v>3.8333178369293379</v>
      </c>
      <c r="M118" s="23">
        <v>0.79527999999999999</v>
      </c>
      <c r="N118" s="19">
        <v>0.72938877638329525</v>
      </c>
      <c r="O118" s="19">
        <v>0.51331036960572951</v>
      </c>
      <c r="P118" s="17">
        <v>860.55967999999996</v>
      </c>
      <c r="Q118" s="17">
        <v>80.70399143958555</v>
      </c>
      <c r="R118" s="30">
        <v>3.2876815327031959</v>
      </c>
    </row>
    <row r="119" spans="7:18" x14ac:dyDescent="0.25">
      <c r="G119" s="18">
        <v>0.5750000000000004</v>
      </c>
      <c r="H119" s="19">
        <v>0.49617655419737156</v>
      </c>
      <c r="I119" s="19">
        <v>0.27816869417562412</v>
      </c>
      <c r="J119" s="17">
        <v>914.62</v>
      </c>
      <c r="K119" s="17">
        <v>89.507785474982612</v>
      </c>
      <c r="L119" s="30">
        <v>3.8264772979321275</v>
      </c>
      <c r="M119" s="23">
        <v>0.79643049999999993</v>
      </c>
      <c r="N119" s="19">
        <v>0.7306538886062347</v>
      </c>
      <c r="O119" s="19">
        <v>0.51491382984879053</v>
      </c>
      <c r="P119" s="17">
        <v>860.25783999999999</v>
      </c>
      <c r="Q119" s="17">
        <v>80.658663911937381</v>
      </c>
      <c r="R119" s="30">
        <v>3.2827800582056743</v>
      </c>
    </row>
    <row r="120" spans="7:18" x14ac:dyDescent="0.25">
      <c r="G120" s="18">
        <v>0.5800000000000004</v>
      </c>
      <c r="H120" s="19">
        <v>0.50109488811386316</v>
      </c>
      <c r="I120" s="19">
        <v>0.2821361686594096</v>
      </c>
      <c r="J120" s="17">
        <v>913.51800000000003</v>
      </c>
      <c r="K120" s="17">
        <v>89.354244677363411</v>
      </c>
      <c r="L120" s="30">
        <v>3.8196447369004858</v>
      </c>
      <c r="M120" s="23">
        <v>0.79758099999999998</v>
      </c>
      <c r="N120" s="19">
        <v>0.73203502393268582</v>
      </c>
      <c r="O120" s="19">
        <v>0.51666942883691358</v>
      </c>
      <c r="P120" s="17">
        <v>859.92855999999995</v>
      </c>
      <c r="Q120" s="17">
        <v>80.609228946050806</v>
      </c>
      <c r="R120" s="30">
        <v>3.2774039215752073</v>
      </c>
    </row>
    <row r="121" spans="7:18" x14ac:dyDescent="0.25">
      <c r="G121" s="18">
        <v>0.58500000000000041</v>
      </c>
      <c r="H121" s="19">
        <v>0.50602510258478584</v>
      </c>
      <c r="I121" s="19">
        <v>0.28614768069319518</v>
      </c>
      <c r="J121" s="17">
        <v>912.41600000000005</v>
      </c>
      <c r="K121" s="17">
        <v>89.192220945612419</v>
      </c>
      <c r="L121" s="30">
        <v>3.8128046690363266</v>
      </c>
      <c r="M121" s="23">
        <v>0.79873699999999992</v>
      </c>
      <c r="N121" s="19">
        <v>0.73330199414927455</v>
      </c>
      <c r="O121" s="19">
        <v>0.51828459822358197</v>
      </c>
      <c r="P121" s="17">
        <v>859.62671999999998</v>
      </c>
      <c r="Q121" s="17">
        <v>80.563925698099141</v>
      </c>
      <c r="R121" s="30">
        <v>3.2724492804343166</v>
      </c>
    </row>
    <row r="122" spans="7:18" x14ac:dyDescent="0.25">
      <c r="G122" s="18">
        <v>0.59000000000000041</v>
      </c>
      <c r="H122" s="19">
        <v>0.51096724070956889</v>
      </c>
      <c r="I122" s="19">
        <v>0.29020396757044736</v>
      </c>
      <c r="J122" s="17">
        <v>911.31399999999996</v>
      </c>
      <c r="K122" s="17">
        <v>89.030342024973564</v>
      </c>
      <c r="L122" s="30">
        <v>3.8059410994379692</v>
      </c>
      <c r="M122" s="23">
        <v>0.79989299999999997</v>
      </c>
      <c r="N122" s="19">
        <v>0.73468515861050399</v>
      </c>
      <c r="O122" s="19">
        <v>0.52005304078575287</v>
      </c>
      <c r="P122" s="17">
        <v>859.29743999999994</v>
      </c>
      <c r="Q122" s="17">
        <v>80.514517208513169</v>
      </c>
      <c r="R122" s="30">
        <v>3.2670154490373289</v>
      </c>
    </row>
    <row r="123" spans="7:18" x14ac:dyDescent="0.25">
      <c r="G123" s="18">
        <v>0.59500000000000042</v>
      </c>
      <c r="H123" s="19">
        <v>0.51592134579636395</v>
      </c>
      <c r="I123" s="19">
        <v>0.29430578313573169</v>
      </c>
      <c r="J123" s="17">
        <v>910.21199999999999</v>
      </c>
      <c r="K123" s="17">
        <v>88.868607721392564</v>
      </c>
      <c r="L123" s="30">
        <v>3.7990375553704117</v>
      </c>
      <c r="M123" s="23">
        <v>0.80105749999999998</v>
      </c>
      <c r="N123" s="19">
        <v>0.73607767863238283</v>
      </c>
      <c r="O123" s="19">
        <v>0.52183889476487233</v>
      </c>
      <c r="P123" s="17">
        <v>858.95848000000001</v>
      </c>
      <c r="Q123" s="17">
        <v>80.470752062231853</v>
      </c>
      <c r="R123" s="30">
        <v>3.2615517706528028</v>
      </c>
    </row>
    <row r="124" spans="7:18" x14ac:dyDescent="0.25">
      <c r="G124" s="18">
        <v>0.60000000000000042</v>
      </c>
      <c r="H124" s="19">
        <v>0.52088746136331132</v>
      </c>
      <c r="I124" s="19">
        <v>0.2984538982517681</v>
      </c>
      <c r="J124" s="17">
        <v>909.11</v>
      </c>
      <c r="K124" s="17">
        <v>88.70701784116234</v>
      </c>
      <c r="L124" s="30">
        <v>3.7920771200000107</v>
      </c>
      <c r="M124" s="23">
        <v>0.80222199999999999</v>
      </c>
      <c r="N124" s="19">
        <v>0.73735581384926818</v>
      </c>
      <c r="O124" s="19">
        <v>0.52348288906390061</v>
      </c>
      <c r="P124" s="17">
        <v>858.64696000000004</v>
      </c>
      <c r="Q124" s="17">
        <v>80.431112558265127</v>
      </c>
      <c r="R124" s="30">
        <v>3.2565173365010982</v>
      </c>
    </row>
    <row r="125" spans="7:18" x14ac:dyDescent="0.25">
      <c r="G125" s="18">
        <v>0.60500000000000043</v>
      </c>
      <c r="H125" s="19">
        <v>0.525881847617789</v>
      </c>
      <c r="I125" s="19">
        <v>0.30266282833727642</v>
      </c>
      <c r="J125" s="17">
        <v>907.98</v>
      </c>
      <c r="K125" s="17">
        <v>88.536299513410782</v>
      </c>
      <c r="L125" s="30">
        <v>3.7850424675936676</v>
      </c>
      <c r="M125" s="23">
        <v>0.80339799999999995</v>
      </c>
      <c r="N125" s="19">
        <v>0.73875120131824146</v>
      </c>
      <c r="O125" s="19">
        <v>0.52528300583155985</v>
      </c>
      <c r="P125" s="17">
        <v>858.30711999999994</v>
      </c>
      <c r="Q125" s="17">
        <v>80.387879600139186</v>
      </c>
      <c r="R125" s="30">
        <v>3.2509969736899769</v>
      </c>
    </row>
    <row r="126" spans="7:18" x14ac:dyDescent="0.25">
      <c r="G126" s="18">
        <v>0.61000000000000043</v>
      </c>
      <c r="H126" s="19">
        <v>0.53088868059767325</v>
      </c>
      <c r="I126" s="19">
        <v>0.30692019780016211</v>
      </c>
      <c r="J126" s="17">
        <v>906.85</v>
      </c>
      <c r="K126" s="17">
        <v>88.365742239266709</v>
      </c>
      <c r="L126" s="30">
        <v>3.7779159001823701</v>
      </c>
      <c r="M126" s="23">
        <v>0.80457400000000001</v>
      </c>
      <c r="N126" s="19">
        <v>0.74014769421043658</v>
      </c>
      <c r="O126" s="19">
        <v>0.52709012042106274</v>
      </c>
      <c r="P126" s="17">
        <v>857.96727999999996</v>
      </c>
      <c r="Q126" s="17">
        <v>80.344657216094745</v>
      </c>
      <c r="R126" s="30">
        <v>3.2454473235965016</v>
      </c>
    </row>
    <row r="127" spans="7:18" x14ac:dyDescent="0.25">
      <c r="G127" s="18">
        <v>0.61500000000000044</v>
      </c>
      <c r="H127" s="19">
        <v>0.53590800688954643</v>
      </c>
      <c r="I127" s="19">
        <v>0.31122684769263387</v>
      </c>
      <c r="J127" s="17">
        <v>905.72</v>
      </c>
      <c r="K127" s="17">
        <v>88.195345790933416</v>
      </c>
      <c r="L127" s="30">
        <v>3.7706793856891165</v>
      </c>
      <c r="M127" s="23">
        <v>0.80576349999999997</v>
      </c>
      <c r="N127" s="19">
        <v>0.74154529383994527</v>
      </c>
      <c r="O127" s="19">
        <v>0.52890427371715576</v>
      </c>
      <c r="P127" s="17">
        <v>857.62743999999998</v>
      </c>
      <c r="Q127" s="17">
        <v>80.301445402253037</v>
      </c>
      <c r="R127" s="30">
        <v>3.2398685933600317</v>
      </c>
    </row>
    <row r="128" spans="7:18" x14ac:dyDescent="0.25">
      <c r="G128" s="18">
        <v>0.62000000000000044</v>
      </c>
      <c r="H128" s="19">
        <v>0.54093987331277149</v>
      </c>
      <c r="I128" s="19">
        <v>0.3155836386511503</v>
      </c>
      <c r="J128" s="17">
        <v>904.59</v>
      </c>
      <c r="K128" s="17">
        <v>88.025109941043709</v>
      </c>
      <c r="L128" s="30">
        <v>3.7633145975212829</v>
      </c>
      <c r="M128" s="23">
        <v>0.80695300000000003</v>
      </c>
      <c r="N128" s="19">
        <v>0.74294400152294293</v>
      </c>
      <c r="O128" s="19">
        <v>0.53072550692369935</v>
      </c>
      <c r="P128" s="17">
        <v>857.2876</v>
      </c>
      <c r="Q128" s="17">
        <v>80.258244154736829</v>
      </c>
      <c r="R128" s="30">
        <v>3.2342609980288626</v>
      </c>
    </row>
    <row r="129" spans="7:18" x14ac:dyDescent="0.25">
      <c r="G129" s="18">
        <v>0.62500000000000044</v>
      </c>
      <c r="H129" s="19">
        <v>0.54598432692094834</v>
      </c>
      <c r="I129" s="19">
        <v>0.31999145146979213</v>
      </c>
      <c r="J129" s="17">
        <v>903.46</v>
      </c>
      <c r="K129" s="17">
        <v>87.845328202653903</v>
      </c>
      <c r="L129" s="30">
        <v>3.7558029556274457</v>
      </c>
      <c r="M129" s="23">
        <v>0.8081585</v>
      </c>
      <c r="N129" s="19">
        <v>0.74434381857769261</v>
      </c>
      <c r="O129" s="19">
        <v>0.53255386156678586</v>
      </c>
      <c r="P129" s="17">
        <v>856.94776000000002</v>
      </c>
      <c r="Q129" s="17">
        <v>80.215053469670991</v>
      </c>
      <c r="R129" s="30">
        <v>3.2286247606377692</v>
      </c>
    </row>
    <row r="130" spans="7:18" x14ac:dyDescent="0.25">
      <c r="G130" s="18">
        <v>0.63000000000000045</v>
      </c>
      <c r="H130" s="19">
        <v>0.55106095768803653</v>
      </c>
      <c r="I130" s="19">
        <v>0.32446850209921041</v>
      </c>
      <c r="J130" s="17">
        <v>902.298</v>
      </c>
      <c r="K130" s="17">
        <v>87.66572540509334</v>
      </c>
      <c r="L130" s="30">
        <v>3.7481256690185387</v>
      </c>
      <c r="M130" s="23">
        <v>0.80936399999999997</v>
      </c>
      <c r="N130" s="19">
        <v>0.74574474632454957</v>
      </c>
      <c r="O130" s="19">
        <v>0.53438937949789789</v>
      </c>
      <c r="P130" s="17">
        <v>856.60792000000004</v>
      </c>
      <c r="Q130" s="17">
        <v>80.171873343182611</v>
      </c>
      <c r="R130" s="30">
        <v>3.2229601122860099</v>
      </c>
    </row>
    <row r="131" spans="7:18" x14ac:dyDescent="0.25">
      <c r="G131" s="18">
        <v>0.63500000000000045</v>
      </c>
      <c r="H131" s="19">
        <v>0.55615068091830755</v>
      </c>
      <c r="I131" s="19">
        <v>0.32899909060568455</v>
      </c>
      <c r="J131" s="17">
        <v>901.13599999999997</v>
      </c>
      <c r="K131" s="17">
        <v>87.486301281338982</v>
      </c>
      <c r="L131" s="30">
        <v>3.7402637797534606</v>
      </c>
      <c r="M131" s="23">
        <v>0.81058849999999993</v>
      </c>
      <c r="N131" s="19">
        <v>0.74714678608596496</v>
      </c>
      <c r="O131" s="19">
        <v>0.53623210289709988</v>
      </c>
      <c r="P131" s="17">
        <v>856.26808000000005</v>
      </c>
      <c r="Q131" s="17">
        <v>80.128703771400026</v>
      </c>
      <c r="R131" s="30">
        <v>3.2172672922155034</v>
      </c>
    </row>
    <row r="132" spans="7:18" x14ac:dyDescent="0.25">
      <c r="G132" s="18">
        <v>0.64000000000000046</v>
      </c>
      <c r="H132" s="19">
        <v>0.56125354732470045</v>
      </c>
      <c r="I132" s="19">
        <v>0.3335841830980405</v>
      </c>
      <c r="J132" s="17">
        <v>899.97400000000005</v>
      </c>
      <c r="K132" s="17">
        <v>87.307055564899215</v>
      </c>
      <c r="L132" s="30">
        <v>3.7321982083891139</v>
      </c>
      <c r="M132" s="23">
        <v>0.81181300000000001</v>
      </c>
      <c r="N132" s="19">
        <v>0.74854993918649071</v>
      </c>
      <c r="O132" s="19">
        <v>0.53808207427627031</v>
      </c>
      <c r="P132" s="17">
        <v>855.92823999999996</v>
      </c>
      <c r="Q132" s="17">
        <v>80.085544750454076</v>
      </c>
      <c r="R132" s="30">
        <v>3.2115465478891911</v>
      </c>
    </row>
    <row r="133" spans="7:18" x14ac:dyDescent="0.25">
      <c r="G133" s="18">
        <v>0.64500000000000046</v>
      </c>
      <c r="H133" s="19">
        <v>0.56636960788240476</v>
      </c>
      <c r="I133" s="19">
        <v>0.33822476907077914</v>
      </c>
      <c r="J133" s="17">
        <v>898.81200000000001</v>
      </c>
      <c r="K133" s="17">
        <v>87.116738542510873</v>
      </c>
      <c r="L133" s="30">
        <v>3.7239098008948579</v>
      </c>
      <c r="M133" s="23">
        <v>0.81305850000000002</v>
      </c>
      <c r="N133" s="19">
        <v>0.7500712796230512</v>
      </c>
      <c r="O133" s="19">
        <v>0.54009443878396646</v>
      </c>
      <c r="P133" s="17">
        <v>855.56007999999997</v>
      </c>
      <c r="Q133" s="17">
        <v>80.038801046269626</v>
      </c>
      <c r="R133" s="30">
        <v>3.2053178599626952</v>
      </c>
    </row>
    <row r="134" spans="7:18" x14ac:dyDescent="0.25">
      <c r="G134" s="18">
        <v>0.65000000000000047</v>
      </c>
      <c r="H134" s="19">
        <v>0.57149891383055751</v>
      </c>
      <c r="I134" s="19">
        <v>0.34292186211597764</v>
      </c>
      <c r="J134" s="17">
        <v>897.65</v>
      </c>
      <c r="K134" s="17">
        <v>86.92662244095483</v>
      </c>
      <c r="L134" s="30">
        <v>3.7153793770312626</v>
      </c>
      <c r="M134" s="23">
        <v>0.81430400000000003</v>
      </c>
      <c r="N134" s="19">
        <v>0.75147675644346301</v>
      </c>
      <c r="O134" s="19">
        <v>0.54195964813006314</v>
      </c>
      <c r="P134" s="17">
        <v>855.22023999999999</v>
      </c>
      <c r="Q134" s="17">
        <v>79.995663993813551</v>
      </c>
      <c r="R134" s="30">
        <v>3.199539771283991</v>
      </c>
    </row>
    <row r="135" spans="7:18" x14ac:dyDescent="0.25">
      <c r="G135" s="18">
        <v>0.65500000000000047</v>
      </c>
      <c r="H135" s="19">
        <v>0.57666081400355629</v>
      </c>
      <c r="I135" s="19">
        <v>0.34769442855482535</v>
      </c>
      <c r="J135" s="17">
        <v>896.45799999999997</v>
      </c>
      <c r="K135" s="17">
        <v>86.736706942225922</v>
      </c>
      <c r="L135" s="30">
        <v>3.7065877801934475</v>
      </c>
      <c r="M135" s="23">
        <v>0.81558900000000001</v>
      </c>
      <c r="N135" s="19">
        <v>0.7530006173699666</v>
      </c>
      <c r="O135" s="19">
        <v>0.54398862242101675</v>
      </c>
      <c r="P135" s="17">
        <v>854.85208</v>
      </c>
      <c r="Q135" s="17">
        <v>79.948944079740798</v>
      </c>
      <c r="R135" s="30">
        <v>3.1932495926299431</v>
      </c>
    </row>
    <row r="136" spans="7:18" x14ac:dyDescent="0.25">
      <c r="G136" s="18">
        <v>0.66000000000000048</v>
      </c>
      <c r="H136" s="19">
        <v>0.58183645977843468</v>
      </c>
      <c r="I136" s="19">
        <v>0.35252632687418856</v>
      </c>
      <c r="J136" s="17">
        <v>895.26599999999996</v>
      </c>
      <c r="K136" s="17">
        <v>86.546991728989397</v>
      </c>
      <c r="L136" s="30">
        <v>3.6975159287187229</v>
      </c>
      <c r="M136" s="23">
        <v>0.81687399999999999</v>
      </c>
      <c r="N136" s="19">
        <v>0.75452579142741494</v>
      </c>
      <c r="O136" s="19">
        <v>0.54602631519014089</v>
      </c>
      <c r="P136" s="17">
        <v>854.48392000000001</v>
      </c>
      <c r="Q136" s="17">
        <v>79.902236529349423</v>
      </c>
      <c r="R136" s="30">
        <v>3.1869279579159366</v>
      </c>
    </row>
    <row r="137" spans="7:18" x14ac:dyDescent="0.25">
      <c r="G137" s="18">
        <v>0.66500000000000048</v>
      </c>
      <c r="H137" s="19">
        <v>0.58702590613304939</v>
      </c>
      <c r="I137" s="19">
        <v>0.35741867040294018</v>
      </c>
      <c r="J137" s="17">
        <v>894.07400000000007</v>
      </c>
      <c r="K137" s="17">
        <v>86.347259795238998</v>
      </c>
      <c r="L137" s="30">
        <v>3.6881448686586951</v>
      </c>
      <c r="M137" s="23">
        <v>0.81817649999999997</v>
      </c>
      <c r="N137" s="19">
        <v>0.75605228031385341</v>
      </c>
      <c r="O137" s="19">
        <v>0.54807278275322457</v>
      </c>
      <c r="P137" s="17">
        <v>854.11576000000002</v>
      </c>
      <c r="Q137" s="17">
        <v>79.855541337732078</v>
      </c>
      <c r="R137" s="30">
        <v>3.1805752378381591</v>
      </c>
    </row>
    <row r="138" spans="7:18" x14ac:dyDescent="0.25">
      <c r="G138" s="18">
        <v>0.67000000000000048</v>
      </c>
      <c r="H138" s="19">
        <v>0.59222920833883974</v>
      </c>
      <c r="I138" s="19">
        <v>0.3623726004999171</v>
      </c>
      <c r="J138" s="17">
        <v>892.88200000000006</v>
      </c>
      <c r="K138" s="17">
        <v>86.14774961466459</v>
      </c>
      <c r="L138" s="30">
        <v>3.6784558280157387</v>
      </c>
      <c r="M138" s="23">
        <v>0.81947899999999996</v>
      </c>
      <c r="N138" s="19">
        <v>0.7575800857302557</v>
      </c>
      <c r="O138" s="19">
        <v>0.55012808191212093</v>
      </c>
      <c r="P138" s="17">
        <v>853.74760000000003</v>
      </c>
      <c r="Q138" s="17">
        <v>79.808858499984368</v>
      </c>
      <c r="R138" s="30">
        <v>3.1741918151005102</v>
      </c>
    </row>
    <row r="139" spans="7:18" x14ac:dyDescent="0.25">
      <c r="G139" s="18">
        <v>0.67500000000000049</v>
      </c>
      <c r="H139" s="19">
        <v>0.59744642196278963</v>
      </c>
      <c r="I139" s="19">
        <v>0.36738928744163452</v>
      </c>
      <c r="J139" s="17">
        <v>891.69</v>
      </c>
      <c r="K139" s="17">
        <v>85.948460818167419</v>
      </c>
      <c r="L139" s="30">
        <v>3.668430272443854</v>
      </c>
      <c r="M139" s="23">
        <v>0.82081199999999999</v>
      </c>
      <c r="N139" s="19">
        <v>0.75910920938053061</v>
      </c>
      <c r="O139" s="19">
        <v>0.55219226996000337</v>
      </c>
      <c r="P139" s="17">
        <v>853.37944000000005</v>
      </c>
      <c r="Q139" s="17">
        <v>79.766810755993234</v>
      </c>
      <c r="R139" s="30">
        <v>3.1677780845347039</v>
      </c>
    </row>
    <row r="140" spans="7:18" x14ac:dyDescent="0.25">
      <c r="G140" s="18">
        <v>0.68000000000000049</v>
      </c>
      <c r="H140" s="19">
        <v>0.60270061451108636</v>
      </c>
      <c r="I140" s="19">
        <v>0.37249239367744263</v>
      </c>
      <c r="J140" s="17">
        <v>890.46400000000006</v>
      </c>
      <c r="K140" s="17">
        <v>85.749393037467669</v>
      </c>
      <c r="L140" s="30">
        <v>3.6580499624140987</v>
      </c>
      <c r="M140" s="23">
        <v>0.82214500000000001</v>
      </c>
      <c r="N140" s="19">
        <v>0.76063965297152925</v>
      </c>
      <c r="O140" s="19">
        <v>0.55426540468669061</v>
      </c>
      <c r="P140" s="17">
        <v>853.01128000000006</v>
      </c>
      <c r="Q140" s="17">
        <v>79.727661620469249</v>
      </c>
      <c r="R140" s="30">
        <v>3.1613344532209684</v>
      </c>
    </row>
    <row r="141" spans="7:18" x14ac:dyDescent="0.25">
      <c r="G141" s="18">
        <v>0.6850000000000005</v>
      </c>
      <c r="H141" s="19">
        <v>0.60796929505936548</v>
      </c>
      <c r="I141" s="19">
        <v>0.37766160342729882</v>
      </c>
      <c r="J141" s="17">
        <v>889.23800000000006</v>
      </c>
      <c r="K141" s="17">
        <v>85.539802414112685</v>
      </c>
      <c r="L141" s="30">
        <v>3.6472970118441808</v>
      </c>
      <c r="M141" s="23">
        <v>0.82351249999999998</v>
      </c>
      <c r="N141" s="19">
        <v>0.76228930110056725</v>
      </c>
      <c r="O141" s="19">
        <v>0.55650808364581028</v>
      </c>
      <c r="P141" s="17">
        <v>852.61480000000006</v>
      </c>
      <c r="Q141" s="17">
        <v>79.685510728151044</v>
      </c>
      <c r="R141" s="30">
        <v>3.1543622000536384</v>
      </c>
    </row>
    <row r="142" spans="7:18" x14ac:dyDescent="0.25">
      <c r="G142" s="18">
        <v>0.6900000000000005</v>
      </c>
      <c r="H142" s="19">
        <v>0.61325252361454585</v>
      </c>
      <c r="I142" s="19">
        <v>0.38289820948043901</v>
      </c>
      <c r="J142" s="17">
        <v>888.01199999999994</v>
      </c>
      <c r="K142" s="17">
        <v>85.330456511299943</v>
      </c>
      <c r="L142" s="30">
        <v>3.6361539481927747</v>
      </c>
      <c r="M142" s="23">
        <v>0.82487999999999995</v>
      </c>
      <c r="N142" s="19">
        <v>0.76394048417076976</v>
      </c>
      <c r="O142" s="19">
        <v>0.55876127971101064</v>
      </c>
      <c r="P142" s="17">
        <v>852.21832000000006</v>
      </c>
      <c r="Q142" s="17">
        <v>79.643369907298293</v>
      </c>
      <c r="R142" s="30">
        <v>3.1473562958405688</v>
      </c>
    </row>
    <row r="143" spans="7:18" x14ac:dyDescent="0.25">
      <c r="G143" s="18">
        <v>0.69500000000000051</v>
      </c>
      <c r="H143" s="19">
        <v>0.61855036051538925</v>
      </c>
      <c r="I143" s="19">
        <v>0.38820353855814743</v>
      </c>
      <c r="J143" s="17">
        <v>886.78599999999994</v>
      </c>
      <c r="K143" s="17">
        <v>85.121354900671477</v>
      </c>
      <c r="L143" s="30">
        <v>3.6246037740179053</v>
      </c>
      <c r="M143" s="23">
        <v>0.82628499999999994</v>
      </c>
      <c r="N143" s="19">
        <v>0.76560535590917911</v>
      </c>
      <c r="O143" s="19">
        <v>0.56104174306469135</v>
      </c>
      <c r="P143" s="17">
        <v>851.80832000000009</v>
      </c>
      <c r="Q143" s="17">
        <v>79.601239154301439</v>
      </c>
      <c r="R143" s="30">
        <v>3.1403172976490206</v>
      </c>
    </row>
    <row r="144" spans="7:18" x14ac:dyDescent="0.25">
      <c r="G144" s="18">
        <v>0.70000000000000051</v>
      </c>
      <c r="H144" s="19">
        <v>0.62386286643479827</v>
      </c>
      <c r="I144" s="19">
        <v>0.39357895243438618</v>
      </c>
      <c r="J144" s="17">
        <v>885.56</v>
      </c>
      <c r="K144" s="17">
        <v>84.912497154868461</v>
      </c>
      <c r="L144" s="30">
        <v>3.6126300300000169</v>
      </c>
      <c r="M144" s="23">
        <v>0.82769000000000004</v>
      </c>
      <c r="N144" s="19">
        <v>0.76727276836026537</v>
      </c>
      <c r="O144" s="19">
        <v>0.56333437876115222</v>
      </c>
      <c r="P144" s="17">
        <v>851.39728000000002</v>
      </c>
      <c r="Q144" s="17">
        <v>79.559118465553084</v>
      </c>
      <c r="R144" s="30">
        <v>3.1332457797012454</v>
      </c>
    </row>
    <row r="145" spans="7:18" x14ac:dyDescent="0.25">
      <c r="G145" s="18">
        <v>0.70500000000000052</v>
      </c>
      <c r="H145" s="19">
        <v>0.62921287071611298</v>
      </c>
      <c r="I145" s="19">
        <v>0.39904925172923322</v>
      </c>
      <c r="J145" s="17">
        <v>884.30199999999991</v>
      </c>
      <c r="K145" s="17">
        <v>84.693821260812356</v>
      </c>
      <c r="L145" s="30">
        <v>3.6002168594292994</v>
      </c>
      <c r="M145" s="23">
        <v>0.82913599999999998</v>
      </c>
      <c r="N145" s="19">
        <v>0.76894179158525522</v>
      </c>
      <c r="O145" s="19">
        <v>0.56563799050162222</v>
      </c>
      <c r="P145" s="17">
        <v>850.98624000000007</v>
      </c>
      <c r="Q145" s="17">
        <v>79.51700783744765</v>
      </c>
      <c r="R145" s="30">
        <v>3.1261423335526897</v>
      </c>
    </row>
    <row r="146" spans="7:18" x14ac:dyDescent="0.25">
      <c r="G146" s="18">
        <v>0.71000000000000052</v>
      </c>
      <c r="H146" s="19">
        <v>0.63457811841765532</v>
      </c>
      <c r="I146" s="19">
        <v>0.40459343717123858</v>
      </c>
      <c r="J146" s="17">
        <v>883.04399999999998</v>
      </c>
      <c r="K146" s="17">
        <v>84.475412378962815</v>
      </c>
      <c r="L146" s="30">
        <v>3.5873490741575869</v>
      </c>
      <c r="M146" s="23">
        <v>0.83058200000000004</v>
      </c>
      <c r="N146" s="19">
        <v>0.77073182087399306</v>
      </c>
      <c r="O146" s="19">
        <v>0.5681184157679019</v>
      </c>
      <c r="P146" s="17">
        <v>850.54584</v>
      </c>
      <c r="Q146" s="17">
        <v>79.471900467473475</v>
      </c>
      <c r="R146" s="30">
        <v>3.1184967601934019</v>
      </c>
    </row>
    <row r="147" spans="7:18" x14ac:dyDescent="0.25">
      <c r="G147" s="18">
        <v>0.71500000000000052</v>
      </c>
      <c r="H147" s="19">
        <v>0.63995867478050239</v>
      </c>
      <c r="I147" s="19">
        <v>0.41021301588487252</v>
      </c>
      <c r="J147" s="17">
        <v>881.78599999999994</v>
      </c>
      <c r="K147" s="17">
        <v>84.257270020568811</v>
      </c>
      <c r="L147" s="30">
        <v>3.5740122220143848</v>
      </c>
      <c r="M147" s="23">
        <v>0.83207200000000003</v>
      </c>
      <c r="N147" s="19">
        <v>0.77252370482419208</v>
      </c>
      <c r="O147" s="19">
        <v>0.57061162994623771</v>
      </c>
      <c r="P147" s="17">
        <v>850.10544000000004</v>
      </c>
      <c r="Q147" s="17">
        <v>79.426804638138506</v>
      </c>
      <c r="R147" s="30">
        <v>3.1108160056688186</v>
      </c>
    </row>
    <row r="148" spans="7:18" x14ac:dyDescent="0.25">
      <c r="G148" s="18">
        <v>0.72000000000000053</v>
      </c>
      <c r="H148" s="19">
        <v>0.64535460541856704</v>
      </c>
      <c r="I148" s="19">
        <v>0.41590953626483951</v>
      </c>
      <c r="J148" s="17">
        <v>880.52800000000002</v>
      </c>
      <c r="K148" s="17">
        <v>84.039393698071891</v>
      </c>
      <c r="L148" s="30">
        <v>3.5601926556876822</v>
      </c>
      <c r="M148" s="23">
        <v>0.83356200000000003</v>
      </c>
      <c r="N148" s="19">
        <v>0.77431744631978738</v>
      </c>
      <c r="O148" s="19">
        <v>0.57311773220047457</v>
      </c>
      <c r="P148" s="17">
        <v>849.66504000000009</v>
      </c>
      <c r="Q148" s="17">
        <v>79.381720345014358</v>
      </c>
      <c r="R148" s="30">
        <v>3.1031008652183565</v>
      </c>
    </row>
    <row r="149" spans="7:18" x14ac:dyDescent="0.25">
      <c r="G149" s="18">
        <v>0.72500000000000053</v>
      </c>
      <c r="H149" s="19">
        <v>0.65076597632126643</v>
      </c>
      <c r="I149" s="19">
        <v>0.42168458939846826</v>
      </c>
      <c r="J149" s="17">
        <v>879.27</v>
      </c>
      <c r="K149" s="17">
        <v>83.813677100823284</v>
      </c>
      <c r="L149" s="30">
        <v>3.5458776030688575</v>
      </c>
      <c r="M149" s="23">
        <v>0.83509999999999995</v>
      </c>
      <c r="N149" s="19">
        <v>0.77611304825069605</v>
      </c>
      <c r="O149" s="19">
        <v>0.57563682272232153</v>
      </c>
      <c r="P149" s="17">
        <v>849.22464000000002</v>
      </c>
      <c r="Q149" s="17">
        <v>79.336647583674633</v>
      </c>
      <c r="R149" s="30">
        <v>3.0953521579054764</v>
      </c>
    </row>
    <row r="150" spans="7:18" x14ac:dyDescent="0.25">
      <c r="G150" s="18">
        <v>0.73000000000000054</v>
      </c>
      <c r="H150" s="19">
        <v>0.65622125484353766</v>
      </c>
      <c r="I150" s="19">
        <v>0.42757062265408741</v>
      </c>
      <c r="J150" s="17">
        <v>877.97399999999993</v>
      </c>
      <c r="K150" s="17">
        <v>83.588245676086004</v>
      </c>
      <c r="L150" s="30">
        <v>3.5310552390621321</v>
      </c>
      <c r="M150" s="23">
        <v>0.83663799999999999</v>
      </c>
      <c r="N150" s="19">
        <v>0.77791051351283336</v>
      </c>
      <c r="O150" s="19">
        <v>0.5781690027447044</v>
      </c>
      <c r="P150" s="17">
        <v>848.78424000000007</v>
      </c>
      <c r="Q150" s="17">
        <v>79.291586349695834</v>
      </c>
      <c r="R150" s="30">
        <v>3.0875707268740862</v>
      </c>
    </row>
    <row r="151" spans="7:18" x14ac:dyDescent="0.25">
      <c r="G151" s="18">
        <v>0.73500000000000054</v>
      </c>
      <c r="H151" s="19">
        <v>0.66169266252831715</v>
      </c>
      <c r="I151" s="19">
        <v>0.43353980195036262</v>
      </c>
      <c r="J151" s="17">
        <v>876.678</v>
      </c>
      <c r="K151" s="17">
        <v>83.363098883766909</v>
      </c>
      <c r="L151" s="30">
        <v>3.5157147588585036</v>
      </c>
      <c r="M151" s="23">
        <v>0.83822750000000001</v>
      </c>
      <c r="N151" s="19">
        <v>0.77982986686729672</v>
      </c>
      <c r="O151" s="19">
        <v>0.58088453757616199</v>
      </c>
      <c r="P151" s="17">
        <v>848.31448</v>
      </c>
      <c r="Q151" s="17">
        <v>79.243533734183032</v>
      </c>
      <c r="R151" s="30">
        <v>3.0792354428311528</v>
      </c>
    </row>
    <row r="152" spans="7:18" x14ac:dyDescent="0.25">
      <c r="G152" s="18">
        <v>0.74000000000000055</v>
      </c>
      <c r="H152" s="19">
        <v>0.66718027101311206</v>
      </c>
      <c r="I152" s="19">
        <v>0.43959390159932643</v>
      </c>
      <c r="J152" s="17">
        <v>875.38199999999995</v>
      </c>
      <c r="K152" s="17">
        <v>83.138236185135455</v>
      </c>
      <c r="L152" s="30">
        <v>3.4998464526739297</v>
      </c>
      <c r="M152" s="23">
        <v>0.83981700000000004</v>
      </c>
      <c r="N152" s="19">
        <v>0.78175134710988115</v>
      </c>
      <c r="O152" s="19">
        <v>0.58361520722510918</v>
      </c>
      <c r="P152" s="17">
        <v>847.84472000000005</v>
      </c>
      <c r="Q152" s="17">
        <v>79.195494223850929</v>
      </c>
      <c r="R152" s="30">
        <v>3.0708649974510012</v>
      </c>
    </row>
    <row r="153" spans="7:18" x14ac:dyDescent="0.25">
      <c r="G153" s="18">
        <v>0.74500000000000055</v>
      </c>
      <c r="H153" s="19">
        <v>0.672684152360294</v>
      </c>
      <c r="I153" s="19">
        <v>0.44573474675908548</v>
      </c>
      <c r="J153" s="17">
        <v>874.08600000000001</v>
      </c>
      <c r="K153" s="17">
        <v>82.909851185038306</v>
      </c>
      <c r="L153" s="30">
        <v>3.4834417819520458</v>
      </c>
      <c r="M153" s="23">
        <v>0.8414625</v>
      </c>
      <c r="N153" s="19">
        <v>0.78379525426225138</v>
      </c>
      <c r="O153" s="19">
        <v>0.58653326894079971</v>
      </c>
      <c r="P153" s="17">
        <v>847.34559999999999</v>
      </c>
      <c r="Q153" s="17">
        <v>79.1535741045724</v>
      </c>
      <c r="R153" s="30">
        <v>3.0619341215382763</v>
      </c>
    </row>
    <row r="154" spans="7:18" x14ac:dyDescent="0.25">
      <c r="G154" s="18">
        <v>0.75000000000000056</v>
      </c>
      <c r="H154" s="19">
        <v>0.6782043790602551</v>
      </c>
      <c r="I154" s="19">
        <v>0.45196421526832192</v>
      </c>
      <c r="J154" s="17">
        <v>872.79</v>
      </c>
      <c r="K154" s="17">
        <v>82.681758875870415</v>
      </c>
      <c r="L154" s="30">
        <v>3.466493457031258</v>
      </c>
      <c r="M154" s="23">
        <v>0.84310799999999997</v>
      </c>
      <c r="N154" s="19">
        <v>0.7857211323917328</v>
      </c>
      <c r="O154" s="19">
        <v>0.58929555646316178</v>
      </c>
      <c r="P154" s="17">
        <v>846.87584000000004</v>
      </c>
      <c r="Q154" s="17">
        <v>79.115271668361189</v>
      </c>
      <c r="R154" s="30">
        <v>3.0534947164384487</v>
      </c>
    </row>
    <row r="155" spans="7:18" x14ac:dyDescent="0.25">
      <c r="G155" s="18">
        <v>0.75500000000000056</v>
      </c>
      <c r="H155" s="19">
        <v>0.68376926943122907</v>
      </c>
      <c r="I155" s="19">
        <v>0.45831666847159935</v>
      </c>
      <c r="J155" s="17">
        <v>871.45799999999997</v>
      </c>
      <c r="K155" s="17">
        <v>82.453958695337306</v>
      </c>
      <c r="L155" s="30">
        <v>3.4489955162762675</v>
      </c>
      <c r="M155" s="23">
        <v>0.84481299999999993</v>
      </c>
      <c r="N155" s="19">
        <v>0.78776972032028481</v>
      </c>
      <c r="O155" s="19">
        <v>0.59224750392424308</v>
      </c>
      <c r="P155" s="17">
        <v>846.37671999999998</v>
      </c>
      <c r="Q155" s="17">
        <v>79.074584457008328</v>
      </c>
      <c r="R155" s="30">
        <v>3.0444932072150879</v>
      </c>
    </row>
    <row r="156" spans="7:18" x14ac:dyDescent="0.25">
      <c r="G156" s="18">
        <v>0.76000000000000056</v>
      </c>
      <c r="H156" s="19">
        <v>0.6893511974127885</v>
      </c>
      <c r="I156" s="19">
        <v>0.46476306027375214</v>
      </c>
      <c r="J156" s="17">
        <v>870.12599999999998</v>
      </c>
      <c r="K156" s="17">
        <v>82.226450082583384</v>
      </c>
      <c r="L156" s="30">
        <v>3.4309434066739151</v>
      </c>
      <c r="M156" s="23">
        <v>0.84651799999999999</v>
      </c>
      <c r="N156" s="19">
        <v>0.78982072583551099</v>
      </c>
      <c r="O156" s="19">
        <v>0.59521713850476299</v>
      </c>
      <c r="P156" s="17">
        <v>845.87760000000003</v>
      </c>
      <c r="Q156" s="17">
        <v>79.033906646161668</v>
      </c>
      <c r="R156" s="30">
        <v>3.0354574395988148</v>
      </c>
    </row>
    <row r="157" spans="7:18" x14ac:dyDescent="0.25">
      <c r="G157" s="18">
        <v>0.76500000000000057</v>
      </c>
      <c r="H157" s="19">
        <v>0.69495024136907024</v>
      </c>
      <c r="I157" s="19">
        <v>0.47130548990946841</v>
      </c>
      <c r="J157" s="17">
        <v>868.79399999999998</v>
      </c>
      <c r="K157" s="17">
        <v>82.003333708596315</v>
      </c>
      <c r="L157" s="30">
        <v>3.4123340658936594</v>
      </c>
      <c r="M157" s="23">
        <v>0.84828749999999997</v>
      </c>
      <c r="N157" s="19">
        <v>0.79199501857883281</v>
      </c>
      <c r="O157" s="19">
        <v>0.59838091304454732</v>
      </c>
      <c r="P157" s="17">
        <v>845.34912000000008</v>
      </c>
      <c r="Q157" s="17">
        <v>78.990846265518329</v>
      </c>
      <c r="R157" s="30">
        <v>3.0258544875149016</v>
      </c>
    </row>
    <row r="158" spans="7:18" x14ac:dyDescent="0.25">
      <c r="G158" s="18">
        <v>0.77000000000000057</v>
      </c>
      <c r="H158" s="19">
        <v>0.70056648014552791</v>
      </c>
      <c r="I158" s="19">
        <v>0.47794611963131794</v>
      </c>
      <c r="J158" s="17">
        <v>867.46199999999999</v>
      </c>
      <c r="K158" s="17">
        <v>81.78049739769871</v>
      </c>
      <c r="L158" s="30">
        <v>3.39316600581214</v>
      </c>
      <c r="M158" s="23">
        <v>0.85005699999999995</v>
      </c>
      <c r="N158" s="19">
        <v>0.79417315965172386</v>
      </c>
      <c r="O158" s="19">
        <v>0.60156654119860253</v>
      </c>
      <c r="P158" s="17">
        <v>844.81943999999999</v>
      </c>
      <c r="Q158" s="17">
        <v>78.947796416333702</v>
      </c>
      <c r="R158" s="30">
        <v>3.0162166522896103</v>
      </c>
    </row>
    <row r="159" spans="7:18" x14ac:dyDescent="0.25">
      <c r="G159" s="18">
        <v>0.77500000000000058</v>
      </c>
      <c r="H159" s="19">
        <v>0.70619999307263348</v>
      </c>
      <c r="I159" s="19">
        <v>0.48468717709233605</v>
      </c>
      <c r="J159" s="17">
        <v>866.13</v>
      </c>
      <c r="K159" s="17">
        <v>81.557940622904439</v>
      </c>
      <c r="L159" s="30">
        <v>3.3734393975024513</v>
      </c>
      <c r="M159" s="23">
        <v>0.85189499999999996</v>
      </c>
      <c r="N159" s="19">
        <v>0.79637327594122331</v>
      </c>
      <c r="O159" s="19">
        <v>0.60480095230239017</v>
      </c>
      <c r="P159" s="17">
        <v>844.26936000000001</v>
      </c>
      <c r="Q159" s="17">
        <v>78.904757094744653</v>
      </c>
      <c r="R159" s="30">
        <v>3.0065458271690764</v>
      </c>
    </row>
    <row r="160" spans="7:18" x14ac:dyDescent="0.25">
      <c r="G160" s="18">
        <v>0.78000000000000058</v>
      </c>
      <c r="H160" s="19">
        <v>0.71188378714044853</v>
      </c>
      <c r="I160" s="19">
        <v>0.4915710794914479</v>
      </c>
      <c r="J160" s="17">
        <v>864.75800000000004</v>
      </c>
      <c r="K160" s="17">
        <v>81.335662858548758</v>
      </c>
      <c r="L160" s="30">
        <v>3.3531561576876978</v>
      </c>
      <c r="M160" s="23">
        <v>0.85373299999999996</v>
      </c>
      <c r="N160" s="19">
        <v>0.79857626105213564</v>
      </c>
      <c r="O160" s="19">
        <v>0.60805647101231219</v>
      </c>
      <c r="P160" s="17">
        <v>843.71928000000003</v>
      </c>
      <c r="Q160" s="17">
        <v>78.861728296889865</v>
      </c>
      <c r="R160" s="30">
        <v>2.9968439613315803</v>
      </c>
    </row>
    <row r="161" spans="7:18" x14ac:dyDescent="0.25">
      <c r="G161" s="18">
        <v>0.78500000000000059</v>
      </c>
      <c r="H161" s="19">
        <v>0.71758564535445335</v>
      </c>
      <c r="I161" s="19">
        <v>0.49856183722607533</v>
      </c>
      <c r="J161" s="17">
        <v>863.38599999999997</v>
      </c>
      <c r="K161" s="17">
        <v>81.128986288823356</v>
      </c>
      <c r="L161" s="30">
        <v>3.3323200366589241</v>
      </c>
      <c r="M161" s="23">
        <v>0.85564449999999992</v>
      </c>
      <c r="N161" s="19">
        <v>0.80090475274623874</v>
      </c>
      <c r="O161" s="19">
        <v>0.6115159801177521</v>
      </c>
      <c r="P161" s="17">
        <v>843.13864000000001</v>
      </c>
      <c r="Q161" s="17">
        <v>78.816320422953495</v>
      </c>
      <c r="R161" s="30">
        <v>2.9865716448007449</v>
      </c>
    </row>
    <row r="162" spans="7:18" x14ac:dyDescent="0.25">
      <c r="G162" s="18">
        <v>0.79000000000000059</v>
      </c>
      <c r="H162" s="19">
        <v>0.723305653968497</v>
      </c>
      <c r="I162" s="19">
        <v>0.5056619577491791</v>
      </c>
      <c r="J162" s="17">
        <v>862.01400000000001</v>
      </c>
      <c r="K162" s="17">
        <v>80.922550645952143</v>
      </c>
      <c r="L162" s="30">
        <v>3.3109367076575937</v>
      </c>
      <c r="M162" s="23">
        <v>0.85755599999999998</v>
      </c>
      <c r="N162" s="19">
        <v>0.80335926388344092</v>
      </c>
      <c r="O162" s="19">
        <v>0.61518349718678011</v>
      </c>
      <c r="P162" s="17">
        <v>842.52744000000007</v>
      </c>
      <c r="Q162" s="17">
        <v>78.768535318740604</v>
      </c>
      <c r="R162" s="30">
        <v>2.9757264016085201</v>
      </c>
    </row>
    <row r="163" spans="7:18" x14ac:dyDescent="0.25">
      <c r="G163" s="18">
        <v>0.7950000000000006</v>
      </c>
      <c r="H163" s="19">
        <v>0.72904389978643847</v>
      </c>
      <c r="I163" s="19">
        <v>0.51287402758495215</v>
      </c>
      <c r="J163" s="17">
        <v>860.64199999999994</v>
      </c>
      <c r="K163" s="17">
        <v>80.716355508900747</v>
      </c>
      <c r="L163" s="30">
        <v>3.2890138577222645</v>
      </c>
      <c r="M163" s="23">
        <v>0.85954599999999992</v>
      </c>
      <c r="N163" s="19">
        <v>0.80569435028436465</v>
      </c>
      <c r="O163" s="19">
        <v>0.61869253224715115</v>
      </c>
      <c r="P163" s="17">
        <v>841.94680000000005</v>
      </c>
      <c r="Q163" s="17">
        <v>78.72315148993728</v>
      </c>
      <c r="R163" s="30">
        <v>2.9653953691282493</v>
      </c>
    </row>
    <row r="164" spans="7:18" x14ac:dyDescent="0.25">
      <c r="G164" s="18">
        <v>0.8000000000000006</v>
      </c>
      <c r="H164" s="19">
        <v>0.73480047016653682</v>
      </c>
      <c r="I164" s="19">
        <v>0.52020071547042313</v>
      </c>
      <c r="J164" s="17">
        <v>859.27</v>
      </c>
      <c r="K164" s="17">
        <v>80.510400457615745</v>
      </c>
      <c r="L164" s="30">
        <v>3.2665612800000039</v>
      </c>
      <c r="M164" s="23">
        <v>0.86153599999999997</v>
      </c>
      <c r="N164" s="19">
        <v>0.80815581796372338</v>
      </c>
      <c r="O164" s="19">
        <v>0.62241274169041672</v>
      </c>
      <c r="P164" s="17">
        <v>841.3356</v>
      </c>
      <c r="Q164" s="17">
        <v>78.683676924821285</v>
      </c>
      <c r="R164" s="30">
        <v>2.9544939519541802</v>
      </c>
    </row>
    <row r="165" spans="7:18" x14ac:dyDescent="0.25">
      <c r="G165" s="18">
        <v>0.8050000000000006</v>
      </c>
      <c r="H165" s="19">
        <v>0.74061343771784005</v>
      </c>
      <c r="I165" s="19">
        <v>0.52769405407975434</v>
      </c>
      <c r="J165" s="17">
        <v>857.85400000000004</v>
      </c>
      <c r="K165" s="17">
        <v>80.33025210387207</v>
      </c>
      <c r="L165" s="30">
        <v>3.2435909675218126</v>
      </c>
      <c r="M165" s="23">
        <v>0.8636085</v>
      </c>
      <c r="N165" s="19">
        <v>0.81074421099600302</v>
      </c>
      <c r="O165" s="19">
        <v>0.62634852447628342</v>
      </c>
      <c r="P165" s="17">
        <v>840.69384000000002</v>
      </c>
      <c r="Q165" s="17">
        <v>78.645137407674227</v>
      </c>
      <c r="R165" s="30">
        <v>2.9430213831351812</v>
      </c>
    </row>
    <row r="166" spans="7:18" x14ac:dyDescent="0.25">
      <c r="G166" s="18">
        <v>0.81000000000000061</v>
      </c>
      <c r="H166" s="19">
        <v>0.74644562712070228</v>
      </c>
      <c r="I166" s="19">
        <v>0.53530983786481035</v>
      </c>
      <c r="J166" s="17">
        <v>856.43799999999999</v>
      </c>
      <c r="K166" s="17">
        <v>80.150287238194906</v>
      </c>
      <c r="L166" s="30">
        <v>3.2201172084427911</v>
      </c>
      <c r="M166" s="23">
        <v>0.86568100000000003</v>
      </c>
      <c r="N166" s="19">
        <v>0.81333655884763723</v>
      </c>
      <c r="O166" s="19">
        <v>0.63031493911194003</v>
      </c>
      <c r="P166" s="17">
        <v>840.05208000000005</v>
      </c>
      <c r="Q166" s="17">
        <v>78.606606335205313</v>
      </c>
      <c r="R166" s="30">
        <v>2.9315257308897733</v>
      </c>
    </row>
    <row r="167" spans="7:18" x14ac:dyDescent="0.25">
      <c r="G167" s="18">
        <v>0.81500000000000061</v>
      </c>
      <c r="H167" s="19">
        <v>0.75229713387491781</v>
      </c>
      <c r="I167" s="19">
        <v>0.54305109277829688</v>
      </c>
      <c r="J167" s="17">
        <v>855.02200000000005</v>
      </c>
      <c r="K167" s="17">
        <v>79.97050558039264</v>
      </c>
      <c r="L167" s="30">
        <v>3.196156682746532</v>
      </c>
      <c r="M167" s="23">
        <v>0.86784150000000004</v>
      </c>
      <c r="N167" s="19">
        <v>0.81593287058943942</v>
      </c>
      <c r="O167" s="19">
        <v>0.63431234460190855</v>
      </c>
      <c r="P167" s="17">
        <v>839.41032000000007</v>
      </c>
      <c r="Q167" s="17">
        <v>78.568083704638767</v>
      </c>
      <c r="R167" s="30">
        <v>2.9200107990507309</v>
      </c>
    </row>
    <row r="168" spans="7:18" x14ac:dyDescent="0.25">
      <c r="G168" s="18">
        <v>0.82000000000000062</v>
      </c>
      <c r="H168" s="19">
        <v>0.75816805411395882</v>
      </c>
      <c r="I168" s="19">
        <v>0.5509209453070858</v>
      </c>
      <c r="J168" s="17">
        <v>853.60599999999999</v>
      </c>
      <c r="K168" s="17">
        <v>79.790906850843285</v>
      </c>
      <c r="L168" s="30">
        <v>3.1717285604141008</v>
      </c>
      <c r="M168" s="23">
        <v>0.87000200000000005</v>
      </c>
      <c r="N168" s="19">
        <v>0.81865707765714679</v>
      </c>
      <c r="O168" s="19">
        <v>0.63853373973556682</v>
      </c>
      <c r="P168" s="17">
        <v>838.73800000000006</v>
      </c>
      <c r="Q168" s="17">
        <v>78.527735714537485</v>
      </c>
      <c r="R168" s="30">
        <v>2.9079311295185368</v>
      </c>
    </row>
    <row r="169" spans="7:18" x14ac:dyDescent="0.25">
      <c r="G169" s="18">
        <v>0.82500000000000062</v>
      </c>
      <c r="H169" s="19">
        <v>0.76405848461023951</v>
      </c>
      <c r="I169" s="19">
        <v>0.55892262668236459</v>
      </c>
      <c r="J169" s="17">
        <v>852.19</v>
      </c>
      <c r="K169" s="17">
        <v>79.640360233958248</v>
      </c>
      <c r="L169" s="30">
        <v>3.1468546010571363</v>
      </c>
      <c r="M169" s="23">
        <v>0.87228399999999995</v>
      </c>
      <c r="N169" s="19">
        <v>0.82150978589059609</v>
      </c>
      <c r="O169" s="19">
        <v>0.64298427371492917</v>
      </c>
      <c r="P169" s="17">
        <v>838.03512000000001</v>
      </c>
      <c r="Q169" s="17">
        <v>78.48556362448484</v>
      </c>
      <c r="R169" s="30">
        <v>2.8952893995508275</v>
      </c>
    </row>
    <row r="170" spans="7:18" x14ac:dyDescent="0.25">
      <c r="G170" s="18">
        <v>0.83000000000000063</v>
      </c>
      <c r="H170" s="19">
        <v>0.77001558676042225</v>
      </c>
      <c r="I170" s="19">
        <v>0.56712471651088392</v>
      </c>
      <c r="J170" s="17">
        <v>850.72200000000009</v>
      </c>
      <c r="K170" s="17">
        <v>79.489942030338298</v>
      </c>
      <c r="L170" s="30">
        <v>3.1215592550157405</v>
      </c>
      <c r="M170" s="23">
        <v>0.87456599999999995</v>
      </c>
      <c r="N170" s="19">
        <v>0.82436728340951015</v>
      </c>
      <c r="O170" s="19">
        <v>0.64747338083722306</v>
      </c>
      <c r="P170" s="17">
        <v>837.33224000000007</v>
      </c>
      <c r="Q170" s="17">
        <v>78.443401650433557</v>
      </c>
      <c r="R170" s="30">
        <v>2.8826397889254354</v>
      </c>
    </row>
    <row r="171" spans="7:18" x14ac:dyDescent="0.25">
      <c r="G171" s="18">
        <v>0.83500000000000063</v>
      </c>
      <c r="H171" s="19">
        <v>0.7759932835170632</v>
      </c>
      <c r="I171" s="19">
        <v>0.57546847725071315</v>
      </c>
      <c r="J171" s="17">
        <v>849.25400000000002</v>
      </c>
      <c r="K171" s="17">
        <v>79.339652075752738</v>
      </c>
      <c r="L171" s="30">
        <v>3.0958697659204395</v>
      </c>
      <c r="M171" s="23">
        <v>0.87693599999999994</v>
      </c>
      <c r="N171" s="19">
        <v>0.82725889030897592</v>
      </c>
      <c r="O171" s="19">
        <v>0.65204809471534719</v>
      </c>
      <c r="P171" s="17">
        <v>836.59972000000005</v>
      </c>
      <c r="Q171" s="17">
        <v>78.401249788744295</v>
      </c>
      <c r="R171" s="30">
        <v>2.8699879392779795</v>
      </c>
    </row>
    <row r="172" spans="7:18" x14ac:dyDescent="0.25">
      <c r="G172" s="18">
        <v>0.84000000000000064</v>
      </c>
      <c r="H172" s="19">
        <v>0.78199168186311163</v>
      </c>
      <c r="I172" s="19">
        <v>0.58395761140201818</v>
      </c>
      <c r="J172" s="17">
        <v>847.78600000000006</v>
      </c>
      <c r="K172" s="17">
        <v>79.189490206250483</v>
      </c>
      <c r="L172" s="30">
        <v>3.0698162747187379</v>
      </c>
      <c r="M172" s="23">
        <v>0.87930600000000003</v>
      </c>
      <c r="N172" s="19">
        <v>0.83028809104026613</v>
      </c>
      <c r="O172" s="19">
        <v>0.65687541109398051</v>
      </c>
      <c r="P172" s="17">
        <v>835.82884000000001</v>
      </c>
      <c r="Q172" s="17">
        <v>78.357276014903746</v>
      </c>
      <c r="R172" s="30">
        <v>2.8567899145733651</v>
      </c>
    </row>
    <row r="173" spans="7:18" x14ac:dyDescent="0.25">
      <c r="G173" s="18">
        <v>0.84500000000000064</v>
      </c>
      <c r="H173" s="19">
        <v>0.78801088952379594</v>
      </c>
      <c r="I173" s="19">
        <v>0.5925959516161593</v>
      </c>
      <c r="J173" s="17">
        <v>846.31799999999998</v>
      </c>
      <c r="K173" s="17">
        <v>79.069798344350332</v>
      </c>
      <c r="L173" s="30">
        <v>3.0434319251660886</v>
      </c>
      <c r="M173" s="23">
        <v>0.88178699999999999</v>
      </c>
      <c r="N173" s="19">
        <v>0.83344945588749675</v>
      </c>
      <c r="O173" s="19">
        <v>0.66195187487485441</v>
      </c>
      <c r="P173" s="17">
        <v>835.02584000000002</v>
      </c>
      <c r="Q173" s="17">
        <v>78.320582317686629</v>
      </c>
      <c r="R173" s="30">
        <v>2.8430534626797868</v>
      </c>
    </row>
    <row r="174" spans="7:18" x14ac:dyDescent="0.25">
      <c r="G174" s="18">
        <v>0.85000000000000064</v>
      </c>
      <c r="H174" s="19">
        <v>0.79405101497307218</v>
      </c>
      <c r="I174" s="19">
        <v>0.60138746646527741</v>
      </c>
      <c r="J174" s="17">
        <v>844.85</v>
      </c>
      <c r="K174" s="17">
        <v>78.95018779839917</v>
      </c>
      <c r="L174" s="30">
        <v>3.0167529707812437</v>
      </c>
      <c r="M174" s="23">
        <v>0.88426800000000005</v>
      </c>
      <c r="N174" s="19">
        <v>0.83661690682072432</v>
      </c>
      <c r="O174" s="19">
        <v>0.66707803747028238</v>
      </c>
      <c r="P174" s="17">
        <v>834.22284000000002</v>
      </c>
      <c r="Q174" s="17">
        <v>78.287434800015163</v>
      </c>
      <c r="R174" s="30">
        <v>2.8293365779837107</v>
      </c>
    </row>
    <row r="175" spans="7:18" x14ac:dyDescent="0.25">
      <c r="G175" s="18">
        <v>0.85500000000000065</v>
      </c>
      <c r="H175" s="19">
        <v>0.80016909318148943</v>
      </c>
      <c r="I175" s="19">
        <v>0.61042092295391059</v>
      </c>
      <c r="J175" s="17">
        <v>843.322</v>
      </c>
      <c r="K175" s="17">
        <v>78.83065848555897</v>
      </c>
      <c r="L175" s="30">
        <v>2.9898188832659573</v>
      </c>
      <c r="M175" s="23">
        <v>0.88686849999999995</v>
      </c>
      <c r="N175" s="19">
        <v>0.83991753082226839</v>
      </c>
      <c r="O175" s="19">
        <v>0.67246275561327995</v>
      </c>
      <c r="P175" s="17">
        <v>833.38771999999994</v>
      </c>
      <c r="Q175" s="17">
        <v>78.252968015394757</v>
      </c>
      <c r="R175" s="30">
        <v>2.8151005915164862</v>
      </c>
    </row>
    <row r="176" spans="7:18" x14ac:dyDescent="0.25">
      <c r="G176" s="18">
        <v>0.86000000000000065</v>
      </c>
      <c r="H176" s="19">
        <v>0.80630938210536074</v>
      </c>
      <c r="I176" s="19">
        <v>0.6196200264445646</v>
      </c>
      <c r="J176" s="17">
        <v>841.79399999999998</v>
      </c>
      <c r="K176" s="17">
        <v>78.711210323103685</v>
      </c>
      <c r="L176" s="30">
        <v>2.9626724623891421</v>
      </c>
      <c r="M176" s="23">
        <v>0.88946899999999995</v>
      </c>
      <c r="N176" s="19">
        <v>0.84322477642854043</v>
      </c>
      <c r="O176" s="19">
        <v>0.67790286301474412</v>
      </c>
      <c r="P176" s="17">
        <v>832.55259999999998</v>
      </c>
      <c r="Q176" s="17">
        <v>78.218507992640937</v>
      </c>
      <c r="R176" s="30">
        <v>2.8009041582788816</v>
      </c>
    </row>
    <row r="177" spans="7:18" x14ac:dyDescent="0.25">
      <c r="G177" s="18">
        <v>0.86500000000000066</v>
      </c>
      <c r="H177" s="19">
        <v>0.81247200291336308</v>
      </c>
      <c r="I177" s="19">
        <v>0.62898937531525034</v>
      </c>
      <c r="J177" s="17">
        <v>840.26600000000008</v>
      </c>
      <c r="K177" s="17">
        <v>78.619449087902083</v>
      </c>
      <c r="L177" s="30">
        <v>2.9353599473355216</v>
      </c>
      <c r="M177" s="23">
        <v>0.89219699999999991</v>
      </c>
      <c r="N177" s="19">
        <v>0.84666625368997728</v>
      </c>
      <c r="O177" s="19">
        <v>0.68361175216415127</v>
      </c>
      <c r="P177" s="17">
        <v>831.68535999999995</v>
      </c>
      <c r="Q177" s="17">
        <v>78.182729739239406</v>
      </c>
      <c r="R177" s="30">
        <v>2.7862141082087852</v>
      </c>
    </row>
    <row r="178" spans="7:18" x14ac:dyDescent="0.25">
      <c r="G178" s="18">
        <v>0.87000000000000066</v>
      </c>
      <c r="H178" s="19">
        <v>0.81865707765714679</v>
      </c>
      <c r="I178" s="19">
        <v>0.63853373973556682</v>
      </c>
      <c r="J178" s="17">
        <v>838.73800000000006</v>
      </c>
      <c r="K178" s="17">
        <v>78.527735714537485</v>
      </c>
      <c r="L178" s="30">
        <v>2.9079311295185368</v>
      </c>
      <c r="M178" s="23">
        <v>0.89492499999999997</v>
      </c>
      <c r="N178" s="19">
        <v>0.85011491564483455</v>
      </c>
      <c r="O178" s="19">
        <v>0.68938228217445241</v>
      </c>
      <c r="P178" s="17">
        <v>830.81812000000002</v>
      </c>
      <c r="Q178" s="17">
        <v>78.146958773477834</v>
      </c>
      <c r="R178" s="30">
        <v>2.7715886669513581</v>
      </c>
    </row>
    <row r="179" spans="7:18" x14ac:dyDescent="0.25">
      <c r="G179" s="18">
        <v>0.87500000000000067</v>
      </c>
      <c r="H179" s="19">
        <v>0.82486472927939225</v>
      </c>
      <c r="I179" s="19">
        <v>0.64825806976482214</v>
      </c>
      <c r="J179" s="17">
        <v>837.21</v>
      </c>
      <c r="K179" s="17">
        <v>78.436070165573383</v>
      </c>
      <c r="L179" s="30">
        <v>2.8804394668579238</v>
      </c>
      <c r="M179" s="23">
        <v>0.89778949999999991</v>
      </c>
      <c r="N179" s="19">
        <v>0.85382706245277062</v>
      </c>
      <c r="O179" s="19">
        <v>0.69565006391289141</v>
      </c>
      <c r="P179" s="17">
        <v>829.88663999999994</v>
      </c>
      <c r="Q179" s="17">
        <v>78.108546221378973</v>
      </c>
      <c r="R179" s="30">
        <v>2.7559652136167103</v>
      </c>
    </row>
    <row r="180" spans="7:18" x14ac:dyDescent="0.25">
      <c r="G180" s="18">
        <v>0.88000000000000067</v>
      </c>
      <c r="H180" s="19">
        <v>0.83117266073403184</v>
      </c>
      <c r="I180" s="19">
        <v>0.65829185313833072</v>
      </c>
      <c r="J180" s="17">
        <v>835.60400000000004</v>
      </c>
      <c r="K180" s="17">
        <v>78.344452403611925</v>
      </c>
      <c r="L180" s="30">
        <v>2.8529421995213147</v>
      </c>
      <c r="M180" s="23">
        <v>0.90065399999999995</v>
      </c>
      <c r="N180" s="19">
        <v>0.8575626142572822</v>
      </c>
      <c r="O180" s="19">
        <v>0.70201718201890495</v>
      </c>
      <c r="P180" s="17">
        <v>828.9405999999999</v>
      </c>
      <c r="Q180" s="17">
        <v>78.07335932145385</v>
      </c>
      <c r="R180" s="30">
        <v>2.7404448319485395</v>
      </c>
    </row>
    <row r="181" spans="7:18" x14ac:dyDescent="0.25">
      <c r="G181" s="18">
        <v>0.88500000000000068</v>
      </c>
      <c r="H181" s="19">
        <v>0.83750488610284435</v>
      </c>
      <c r="I181" s="19">
        <v>0.66852236855807101</v>
      </c>
      <c r="J181" s="17">
        <v>833.99800000000005</v>
      </c>
      <c r="K181" s="17">
        <v>78.278154615782356</v>
      </c>
      <c r="L181" s="30">
        <v>2.8255004671305413</v>
      </c>
      <c r="M181" s="23">
        <v>0.90366399999999991</v>
      </c>
      <c r="N181" s="19">
        <v>0.86148521598725281</v>
      </c>
      <c r="O181" s="19">
        <v>0.70876864847417509</v>
      </c>
      <c r="P181" s="17">
        <v>827.91459999999995</v>
      </c>
      <c r="Q181" s="17">
        <v>78.047424764475423</v>
      </c>
      <c r="R181" s="30">
        <v>2.7245142424824724</v>
      </c>
    </row>
    <row r="182" spans="7:18" x14ac:dyDescent="0.25">
      <c r="G182" s="18">
        <v>0.89000000000000068</v>
      </c>
      <c r="H182" s="19">
        <v>0.84386154600236429</v>
      </c>
      <c r="I182" s="19">
        <v>0.67895545928607937</v>
      </c>
      <c r="J182" s="17">
        <v>832.39199999999994</v>
      </c>
      <c r="K182" s="17">
        <v>78.21188184023562</v>
      </c>
      <c r="L182" s="30">
        <v>2.7981794274323488</v>
      </c>
      <c r="M182" s="23">
        <v>0.90667399999999998</v>
      </c>
      <c r="N182" s="19">
        <v>0.865417552013657</v>
      </c>
      <c r="O182" s="19">
        <v>0.71560525270178155</v>
      </c>
      <c r="P182" s="17">
        <v>826.8886</v>
      </c>
      <c r="Q182" s="17">
        <v>78.021494038371785</v>
      </c>
      <c r="R182" s="30">
        <v>2.7087283037520784</v>
      </c>
    </row>
    <row r="183" spans="7:18" x14ac:dyDescent="0.25">
      <c r="G183" s="18">
        <v>0.89500000000000068</v>
      </c>
      <c r="H183" s="19">
        <v>0.85024278213643478</v>
      </c>
      <c r="I183" s="19">
        <v>0.68959720230420551</v>
      </c>
      <c r="J183" s="17">
        <v>830.78599999999994</v>
      </c>
      <c r="K183" s="17">
        <v>78.145634062819809</v>
      </c>
      <c r="L183" s="30">
        <v>2.7710483764335465</v>
      </c>
      <c r="M183" s="23">
        <v>0.90983849999999999</v>
      </c>
      <c r="N183" s="19">
        <v>0.86949123086587965</v>
      </c>
      <c r="O183" s="19">
        <v>0.72276090754319977</v>
      </c>
      <c r="P183" s="17">
        <v>825.82839999999999</v>
      </c>
      <c r="Q183" s="17">
        <v>77.994702978376623</v>
      </c>
      <c r="R183" s="30">
        <v>2.6925876207583115</v>
      </c>
    </row>
    <row r="184" spans="7:18" x14ac:dyDescent="0.25">
      <c r="G184" s="18">
        <v>0.90000000000000069</v>
      </c>
      <c r="H184" s="19">
        <v>0.85664873730673685</v>
      </c>
      <c r="I184" s="19">
        <v>0.70045392011759777</v>
      </c>
      <c r="J184" s="17">
        <v>829.18</v>
      </c>
      <c r="K184" s="17">
        <v>78.079411269393418</v>
      </c>
      <c r="L184" s="30">
        <v>2.7441808699999881</v>
      </c>
      <c r="M184" s="23">
        <v>0.91300300000000001</v>
      </c>
      <c r="N184" s="19">
        <v>0.87370730441572697</v>
      </c>
      <c r="O184" s="19">
        <v>0.73024650508704625</v>
      </c>
      <c r="P184" s="17">
        <v>824.73399999999992</v>
      </c>
      <c r="Q184" s="17">
        <v>77.967051979276292</v>
      </c>
      <c r="R184" s="30">
        <v>2.6761310121443409</v>
      </c>
    </row>
    <row r="185" spans="7:18" x14ac:dyDescent="0.25">
      <c r="G185" s="18">
        <v>0.90500000000000069</v>
      </c>
      <c r="H185" s="19">
        <v>0.86318803098601771</v>
      </c>
      <c r="I185" s="19">
        <v>0.71172062981491713</v>
      </c>
      <c r="J185" s="17">
        <v>827.46999999999991</v>
      </c>
      <c r="K185" s="17">
        <v>78.036187646200645</v>
      </c>
      <c r="L185" s="30">
        <v>2.7176548469211563</v>
      </c>
      <c r="M185" s="23">
        <v>0.91632950000000002</v>
      </c>
      <c r="N185" s="19">
        <v>0.8780668655159376</v>
      </c>
      <c r="O185" s="19">
        <v>0.73807365643492373</v>
      </c>
      <c r="P185" s="17">
        <v>823.60540000000003</v>
      </c>
      <c r="Q185" s="17">
        <v>77.938541448434265</v>
      </c>
      <c r="R185" s="30">
        <v>2.6594029128285173</v>
      </c>
    </row>
    <row r="186" spans="7:18" x14ac:dyDescent="0.25">
      <c r="G186" s="18">
        <v>0.9100000000000007</v>
      </c>
      <c r="H186" s="19">
        <v>0.86975440806045334</v>
      </c>
      <c r="I186" s="19">
        <v>0.72322578693268758</v>
      </c>
      <c r="J186" s="17">
        <v>825.76</v>
      </c>
      <c r="K186" s="17">
        <v>77.992974663305304</v>
      </c>
      <c r="L186" s="30">
        <v>2.6915527534379762</v>
      </c>
      <c r="M186" s="23">
        <v>0.91965600000000003</v>
      </c>
      <c r="N186" s="19">
        <v>0.88257104872729109</v>
      </c>
      <c r="O186" s="19">
        <v>0.74625474164776195</v>
      </c>
      <c r="P186" s="17">
        <v>822.44259999999997</v>
      </c>
      <c r="Q186" s="17">
        <v>77.909171805775841</v>
      </c>
      <c r="R186" s="30">
        <v>2.6424539886179601</v>
      </c>
    </row>
    <row r="187" spans="7:18" x14ac:dyDescent="0.25">
      <c r="G187" s="18">
        <v>0.9150000000000007</v>
      </c>
      <c r="H187" s="19">
        <v>0.87634803713366904</v>
      </c>
      <c r="I187" s="19">
        <v>0.73497704214287085</v>
      </c>
      <c r="J187" s="17">
        <v>824.05</v>
      </c>
      <c r="K187" s="17">
        <v>77.949772316778549</v>
      </c>
      <c r="L187" s="30">
        <v>2.6659616692355588</v>
      </c>
      <c r="M187" s="23">
        <v>0.92319099999999998</v>
      </c>
      <c r="N187" s="19">
        <v>0.88722103107767025</v>
      </c>
      <c r="O187" s="19">
        <v>0.75480296432393656</v>
      </c>
      <c r="P187" s="17">
        <v>821.24559999999997</v>
      </c>
      <c r="Q187" s="17">
        <v>77.892628334803092</v>
      </c>
      <c r="R187" s="30">
        <v>2.6253418057844522</v>
      </c>
    </row>
    <row r="188" spans="7:18" x14ac:dyDescent="0.25">
      <c r="G188" s="18">
        <v>0.92000000000000071</v>
      </c>
      <c r="H188" s="19">
        <v>0.88296908821168862</v>
      </c>
      <c r="I188" s="19">
        <v>0.74698237695522429</v>
      </c>
      <c r="J188" s="17">
        <v>822.34</v>
      </c>
      <c r="K188" s="17">
        <v>77.906580602694035</v>
      </c>
      <c r="L188" s="30">
        <v>2.6409734349004861</v>
      </c>
      <c r="M188" s="23">
        <v>0.92672600000000005</v>
      </c>
      <c r="N188" s="19">
        <v>0.89193636105321839</v>
      </c>
      <c r="O188" s="19">
        <v>0.76357942751248586</v>
      </c>
      <c r="P188" s="17">
        <v>820.00099999999998</v>
      </c>
      <c r="Q188" s="17">
        <v>77.877369311968735</v>
      </c>
      <c r="R188" s="30">
        <v>2.6086039325503934</v>
      </c>
    </row>
    <row r="189" spans="7:18" x14ac:dyDescent="0.25">
      <c r="G189" s="18">
        <v>0.92500000000000071</v>
      </c>
      <c r="H189" s="19">
        <v>0.88961773271754629</v>
      </c>
      <c r="I189" s="19">
        <v>0.7592501217957548</v>
      </c>
      <c r="J189" s="17">
        <v>820.63</v>
      </c>
      <c r="K189" s="17">
        <v>77.8847806716105</v>
      </c>
      <c r="L189" s="30">
        <v>2.6166847808423142</v>
      </c>
      <c r="M189" s="23">
        <v>0.93044000000000004</v>
      </c>
      <c r="N189" s="19">
        <v>0.89699510402720639</v>
      </c>
      <c r="O189" s="19">
        <v>0.77311845852400962</v>
      </c>
      <c r="P189" s="17">
        <v>818.63199999999995</v>
      </c>
      <c r="Q189" s="17">
        <v>77.861239787743969</v>
      </c>
      <c r="R189" s="30">
        <v>2.5913562552139173</v>
      </c>
    </row>
    <row r="190" spans="7:18" x14ac:dyDescent="0.25">
      <c r="G190" s="18">
        <v>0.93000000000000071</v>
      </c>
      <c r="H190" s="19">
        <v>0.89644739734727286</v>
      </c>
      <c r="I190" s="19">
        <v>0.77207943230528098</v>
      </c>
      <c r="J190" s="17">
        <v>818.78</v>
      </c>
      <c r="K190" s="17">
        <v>77.86298344860991</v>
      </c>
      <c r="L190" s="30">
        <v>2.5931974576793539</v>
      </c>
      <c r="M190" s="23">
        <v>0.93415400000000004</v>
      </c>
      <c r="N190" s="19">
        <v>0.90220821168195819</v>
      </c>
      <c r="O190" s="19">
        <v>0.78308489867641695</v>
      </c>
      <c r="P190" s="17">
        <v>817.226</v>
      </c>
      <c r="Q190" s="17">
        <v>77.844675873726899</v>
      </c>
      <c r="R190" s="30">
        <v>2.5741654292704377</v>
      </c>
    </row>
    <row r="191" spans="7:18" x14ac:dyDescent="0.25">
      <c r="G191" s="18">
        <v>0.93500000000000072</v>
      </c>
      <c r="H191" s="19">
        <v>0.90330799456501787</v>
      </c>
      <c r="I191" s="19">
        <v>0.78520541582275583</v>
      </c>
      <c r="J191" s="17">
        <v>816.93</v>
      </c>
      <c r="K191" s="17">
        <v>77.841188933187894</v>
      </c>
      <c r="L191" s="30">
        <v>2.5706183680892161</v>
      </c>
      <c r="M191" s="23">
        <v>0.93807750000000001</v>
      </c>
      <c r="N191" s="19">
        <v>0.90757719148351945</v>
      </c>
      <c r="O191" s="19">
        <v>0.79349706074460369</v>
      </c>
      <c r="P191" s="17">
        <v>815.78300000000002</v>
      </c>
      <c r="Q191" s="17">
        <v>77.827677693150704</v>
      </c>
      <c r="R191" s="30">
        <v>2.557124427501543</v>
      </c>
    </row>
    <row r="192" spans="7:18" x14ac:dyDescent="0.25">
      <c r="G192" s="18">
        <v>0.94000000000000072</v>
      </c>
      <c r="H192" s="19">
        <v>0.91019973499533791</v>
      </c>
      <c r="I192" s="19">
        <v>0.79863848340259924</v>
      </c>
      <c r="J192" s="17">
        <v>815.07999999999993</v>
      </c>
      <c r="K192" s="17">
        <v>77.819397124839625</v>
      </c>
      <c r="L192" s="30">
        <v>2.5490597001235482</v>
      </c>
      <c r="M192" s="23">
        <v>0.94200099999999998</v>
      </c>
      <c r="N192" s="19">
        <v>0.91296519881130733</v>
      </c>
      <c r="O192" s="19">
        <v>0.80410011923488789</v>
      </c>
      <c r="P192" s="17">
        <v>814.33999999999992</v>
      </c>
      <c r="Q192" s="17">
        <v>77.818644989138946</v>
      </c>
      <c r="R192" s="30">
        <v>2.5407481100088694</v>
      </c>
    </row>
    <row r="193" spans="7:18" x14ac:dyDescent="0.25">
      <c r="G193" s="18">
        <v>0.94500000000000073</v>
      </c>
      <c r="H193" s="19">
        <v>0.91712283117937121</v>
      </c>
      <c r="I193" s="19">
        <v>0.81238953900087796</v>
      </c>
      <c r="J193" s="17">
        <v>813.23</v>
      </c>
      <c r="K193" s="17">
        <v>77.817516791633935</v>
      </c>
      <c r="L193" s="30">
        <v>2.5286390619870556</v>
      </c>
      <c r="M193" s="23">
        <v>0.94614749999999992</v>
      </c>
      <c r="N193" s="19">
        <v>0.91865014154373092</v>
      </c>
      <c r="O193" s="19">
        <v>0.81545856945193806</v>
      </c>
      <c r="P193" s="17">
        <v>812.82299999999998</v>
      </c>
      <c r="Q193" s="17">
        <v>77.81710312103327</v>
      </c>
      <c r="R193" s="30">
        <v>2.5243113671184259</v>
      </c>
    </row>
    <row r="194" spans="7:18" x14ac:dyDescent="0.25">
      <c r="G194" s="18">
        <v>0.95000000000000073</v>
      </c>
      <c r="H194" s="19">
        <v>0.92407749759668711</v>
      </c>
      <c r="I194" s="19">
        <v>0.82647000899465606</v>
      </c>
      <c r="J194" s="17">
        <v>811.38</v>
      </c>
      <c r="K194" s="17">
        <v>77.815636478581908</v>
      </c>
      <c r="L194" s="30">
        <v>2.5094796182813002</v>
      </c>
      <c r="M194" s="23">
        <v>0.95029399999999997</v>
      </c>
      <c r="N194" s="19">
        <v>0.92450330743788944</v>
      </c>
      <c r="O194" s="19">
        <v>0.82734096412895852</v>
      </c>
      <c r="P194" s="17">
        <v>811.26239999999996</v>
      </c>
      <c r="Q194" s="17">
        <v>77.815523660439638</v>
      </c>
      <c r="R194" s="30">
        <v>2.5083729417458884</v>
      </c>
    </row>
    <row r="195" spans="7:18" x14ac:dyDescent="0.25">
      <c r="G195" s="18">
        <v>0.95500000000000074</v>
      </c>
      <c r="H195" s="19">
        <v>0.93119048207358357</v>
      </c>
      <c r="I195" s="19">
        <v>0.84115567828130955</v>
      </c>
      <c r="J195" s="17">
        <v>809.42</v>
      </c>
      <c r="K195" s="17">
        <v>77.81375618568326</v>
      </c>
      <c r="L195" s="30">
        <v>2.4917102277125198</v>
      </c>
      <c r="M195" s="23">
        <v>0.95466649999999997</v>
      </c>
      <c r="N195" s="19">
        <v>0.93076273171252333</v>
      </c>
      <c r="O195" s="19">
        <v>0.8402642416822782</v>
      </c>
      <c r="P195" s="17">
        <v>809.5376</v>
      </c>
      <c r="Q195" s="17">
        <v>77.813869002688833</v>
      </c>
      <c r="R195" s="30">
        <v>2.492734763992932</v>
      </c>
    </row>
    <row r="196" spans="7:18" x14ac:dyDescent="0.25">
      <c r="G196" s="18">
        <v>0.96000000000000074</v>
      </c>
      <c r="H196" s="19">
        <v>0.9383844839117188</v>
      </c>
      <c r="I196" s="19">
        <v>0.85631026352677231</v>
      </c>
      <c r="J196" s="17">
        <v>807.42</v>
      </c>
      <c r="K196" s="17">
        <v>77.811875912937538</v>
      </c>
      <c r="L196" s="30">
        <v>2.4754655822643414</v>
      </c>
      <c r="M196" s="23">
        <v>0.95903899999999997</v>
      </c>
      <c r="N196" s="19">
        <v>0.93694283379960897</v>
      </c>
      <c r="O196" s="19">
        <v>0.85324859608108716</v>
      </c>
      <c r="P196" s="17">
        <v>807.81999999999994</v>
      </c>
      <c r="Q196" s="17">
        <v>77.812251965874466</v>
      </c>
      <c r="R196" s="30">
        <v>2.4785858669472005</v>
      </c>
    </row>
    <row r="197" spans="7:18" x14ac:dyDescent="0.25">
      <c r="G197" s="18">
        <v>0.96500000000000075</v>
      </c>
      <c r="H197" s="19">
        <v>0.94567292052100282</v>
      </c>
      <c r="I197" s="19">
        <v>0.871982716026516</v>
      </c>
      <c r="J197" s="17">
        <v>805.37</v>
      </c>
      <c r="K197" s="17">
        <v>77.828811071754117</v>
      </c>
      <c r="L197" s="30">
        <v>2.4608863478342191</v>
      </c>
      <c r="M197" s="23">
        <v>0.96372349999999996</v>
      </c>
      <c r="N197" s="19">
        <v>0.9437743599415811</v>
      </c>
      <c r="O197" s="19">
        <v>0.86786873223160876</v>
      </c>
      <c r="P197" s="17">
        <v>805.90300000000002</v>
      </c>
      <c r="Q197" s="17">
        <v>77.824407773192505</v>
      </c>
      <c r="R197" s="30">
        <v>2.4645086552734554</v>
      </c>
    </row>
    <row r="198" spans="7:18" x14ac:dyDescent="0.25">
      <c r="G198" s="18">
        <v>0.97000000000000075</v>
      </c>
      <c r="H198" s="19">
        <v>0.95305787593212754</v>
      </c>
      <c r="I198" s="19">
        <v>0.88820051350652751</v>
      </c>
      <c r="J198" s="17">
        <v>803.27</v>
      </c>
      <c r="K198" s="17">
        <v>77.845747865486558</v>
      </c>
      <c r="L198" s="30">
        <v>2.4481193063349407</v>
      </c>
      <c r="M198" s="23">
        <v>0.96840800000000005</v>
      </c>
      <c r="N198" s="19">
        <v>0.95069049259772476</v>
      </c>
      <c r="O198" s="19">
        <v>0.8829639127856943</v>
      </c>
      <c r="P198" s="17">
        <v>803.94200000000001</v>
      </c>
      <c r="Q198" s="17">
        <v>77.840327913598927</v>
      </c>
      <c r="R198" s="30">
        <v>2.4519983959252021</v>
      </c>
    </row>
    <row r="199" spans="7:18" x14ac:dyDescent="0.25">
      <c r="G199" s="18">
        <v>0.97500000000000075</v>
      </c>
      <c r="H199" s="19">
        <v>0.96058345868415962</v>
      </c>
      <c r="I199" s="19">
        <v>0.9050883128726479</v>
      </c>
      <c r="J199" s="17">
        <v>801.08500000000004</v>
      </c>
      <c r="K199" s="17">
        <v>77.862686294371784</v>
      </c>
      <c r="L199" s="30">
        <v>2.4373174992602755</v>
      </c>
      <c r="M199" s="23">
        <v>0.97334049999999994</v>
      </c>
      <c r="N199" s="19">
        <v>0.9580201586899133</v>
      </c>
      <c r="O199" s="19">
        <v>0.8992944543785848</v>
      </c>
      <c r="P199" s="17">
        <v>801.8279</v>
      </c>
      <c r="Q199" s="17">
        <v>77.856927045071998</v>
      </c>
      <c r="R199" s="30">
        <v>2.4407598501298242</v>
      </c>
    </row>
    <row r="200" spans="7:18" x14ac:dyDescent="0.25">
      <c r="G200" s="18">
        <v>0.98000000000000076</v>
      </c>
      <c r="H200" s="19">
        <v>0.9681502065339842</v>
      </c>
      <c r="I200" s="19">
        <v>0.92244831366442737</v>
      </c>
      <c r="J200" s="17">
        <v>798.9</v>
      </c>
      <c r="K200" s="17">
        <v>77.879626358646377</v>
      </c>
      <c r="L200" s="30">
        <v>2.4286403727148831</v>
      </c>
      <c r="M200" s="23">
        <v>0.97827299999999995</v>
      </c>
      <c r="N200" s="19">
        <v>0.965572872591003</v>
      </c>
      <c r="O200" s="19">
        <v>0.91649170864443852</v>
      </c>
      <c r="P200" s="17">
        <v>799.64289999999994</v>
      </c>
      <c r="Q200" s="17">
        <v>77.873866553287669</v>
      </c>
      <c r="R200" s="30">
        <v>2.4313420386957487</v>
      </c>
    </row>
    <row r="201" spans="7:18" x14ac:dyDescent="0.25">
      <c r="G201" s="18">
        <v>0.98500000000000076</v>
      </c>
      <c r="H201" s="19">
        <v>0.97592995009886063</v>
      </c>
      <c r="I201" s="19">
        <v>0.94070769067689419</v>
      </c>
      <c r="J201" s="17">
        <v>796.57500000000005</v>
      </c>
      <c r="K201" s="17">
        <v>77.914366473121177</v>
      </c>
      <c r="L201" s="30">
        <v>2.4222539239090519</v>
      </c>
      <c r="M201" s="23">
        <v>0.98353599999999997</v>
      </c>
      <c r="N201" s="19">
        <v>0.97359126271130625</v>
      </c>
      <c r="O201" s="19">
        <v>0.93517407061134761</v>
      </c>
      <c r="P201" s="17">
        <v>797.27250000000004</v>
      </c>
      <c r="Q201" s="17">
        <v>77.903943716589609</v>
      </c>
      <c r="R201" s="30">
        <v>2.423919193057408</v>
      </c>
    </row>
    <row r="202" spans="7:18" x14ac:dyDescent="0.25">
      <c r="G202" s="18">
        <v>0.99000000000000077</v>
      </c>
      <c r="H202" s="19">
        <v>0.9837552407932012</v>
      </c>
      <c r="I202" s="19">
        <v>0.95950881250181141</v>
      </c>
      <c r="J202" s="17">
        <v>794.25</v>
      </c>
      <c r="K202" s="17">
        <v>77.94911346647298</v>
      </c>
      <c r="L202" s="30">
        <v>2.4183308491171984</v>
      </c>
      <c r="M202" s="23">
        <v>0.98879899999999998</v>
      </c>
      <c r="N202" s="19">
        <v>0.98187299574236808</v>
      </c>
      <c r="O202" s="19">
        <v>0.95494585073901717</v>
      </c>
      <c r="P202" s="17">
        <v>794.80799999999999</v>
      </c>
      <c r="Q202" s="17">
        <v>77.940773560605649</v>
      </c>
      <c r="R202" s="30">
        <v>2.419038235961319</v>
      </c>
    </row>
    <row r="203" spans="7:18" x14ac:dyDescent="0.25">
      <c r="G203" s="18">
        <v>0.99500000000000077</v>
      </c>
      <c r="H203" s="19">
        <v>0.99183869881276487</v>
      </c>
      <c r="I203" s="19">
        <v>0.9794048047745576</v>
      </c>
      <c r="J203" s="17">
        <v>791.75555555555559</v>
      </c>
      <c r="K203" s="17">
        <v>77.983867340744965</v>
      </c>
      <c r="L203" s="30">
        <v>2.4170506931016353</v>
      </c>
      <c r="M203" s="23">
        <v>0.99439949999999999</v>
      </c>
      <c r="N203" s="19">
        <v>0.99086599553846855</v>
      </c>
      <c r="O203" s="19">
        <v>0.9769845579434201</v>
      </c>
      <c r="P203" s="17">
        <v>792.05488888888885</v>
      </c>
      <c r="Q203" s="17">
        <v>77.979696512452179</v>
      </c>
      <c r="R203" s="30">
        <v>2.417058658996615</v>
      </c>
    </row>
    <row r="204" spans="7:18" ht="15.75" thickBot="1" x14ac:dyDescent="0.3">
      <c r="G204" s="20">
        <v>1.0000000000000007</v>
      </c>
      <c r="H204" s="21">
        <v>1</v>
      </c>
      <c r="I204" s="21">
        <v>1</v>
      </c>
      <c r="J204" s="22">
        <v>789.24</v>
      </c>
      <c r="K204" s="22">
        <v>78.018628097981505</v>
      </c>
      <c r="L204" s="31">
        <v>2.4186000000000223</v>
      </c>
      <c r="M204" s="24">
        <v>1</v>
      </c>
      <c r="N204" s="21">
        <v>1</v>
      </c>
      <c r="O204" s="21">
        <v>1</v>
      </c>
      <c r="P204" s="22">
        <v>789.24</v>
      </c>
      <c r="Q204" s="22">
        <v>78.018628097981505</v>
      </c>
      <c r="R204" s="31">
        <v>2.4186000000000223</v>
      </c>
    </row>
    <row r="205" spans="7:18" x14ac:dyDescent="0.25">
      <c r="G205" s="10"/>
      <c r="H205" s="9"/>
      <c r="I205" s="9"/>
      <c r="J205" s="9"/>
      <c r="K205" s="9"/>
      <c r="L205" s="19"/>
      <c r="M205" s="29"/>
      <c r="N205" s="19"/>
      <c r="O205" s="19"/>
    </row>
    <row r="206" spans="7:18" x14ac:dyDescent="0.25">
      <c r="G206" s="10"/>
      <c r="H206" s="9"/>
      <c r="I206" s="9"/>
      <c r="J206" s="9"/>
      <c r="K206" s="9"/>
      <c r="L206" s="19"/>
      <c r="M206" s="29"/>
      <c r="N206" s="19"/>
      <c r="O206" s="19"/>
    </row>
    <row r="207" spans="7:18" x14ac:dyDescent="0.25">
      <c r="G207" s="10"/>
      <c r="H207" s="9"/>
      <c r="I207" s="9"/>
      <c r="J207" s="9"/>
      <c r="K207" s="9"/>
      <c r="L207" s="19"/>
      <c r="M207" s="29"/>
      <c r="N207" s="19"/>
      <c r="O207" s="19"/>
    </row>
    <row r="208" spans="7:18" x14ac:dyDescent="0.25">
      <c r="G208" s="10"/>
      <c r="H208" s="9"/>
      <c r="I208" s="9"/>
      <c r="J208" s="9"/>
      <c r="K208" s="9"/>
      <c r="L208" s="19"/>
      <c r="M208" s="29"/>
      <c r="N208" s="19"/>
      <c r="O208" s="19"/>
    </row>
    <row r="209" spans="7:15" x14ac:dyDescent="0.25">
      <c r="G209" s="10"/>
      <c r="H209" s="9"/>
      <c r="I209" s="9"/>
      <c r="J209" s="9"/>
      <c r="K209" s="9"/>
      <c r="L209" s="19"/>
      <c r="M209" s="29"/>
      <c r="N209" s="19"/>
      <c r="O209" s="19"/>
    </row>
    <row r="210" spans="7:15" x14ac:dyDescent="0.25">
      <c r="G210" s="10"/>
      <c r="H210" s="9"/>
      <c r="I210" s="9"/>
      <c r="J210" s="9"/>
      <c r="K210" s="9"/>
      <c r="L210" s="19"/>
      <c r="M210" s="29"/>
      <c r="N210" s="19"/>
      <c r="O210" s="19"/>
    </row>
    <row r="211" spans="7:15" x14ac:dyDescent="0.25">
      <c r="G211" s="10"/>
      <c r="H211" s="9"/>
      <c r="I211" s="9"/>
      <c r="J211" s="9"/>
      <c r="K211" s="9"/>
      <c r="L211" s="19"/>
      <c r="M211" s="29"/>
      <c r="N211" s="19"/>
      <c r="O211" s="19"/>
    </row>
    <row r="212" spans="7:15" x14ac:dyDescent="0.25">
      <c r="G212" s="10"/>
      <c r="H212" s="9"/>
      <c r="I212" s="9"/>
      <c r="J212" s="9"/>
      <c r="K212" s="9"/>
      <c r="L212" s="19"/>
      <c r="M212" s="29"/>
      <c r="N212" s="19"/>
      <c r="O212" s="19"/>
    </row>
    <row r="213" spans="7:15" x14ac:dyDescent="0.25">
      <c r="G213" s="10"/>
      <c r="H213" s="9"/>
      <c r="I213" s="9"/>
      <c r="J213" s="9"/>
      <c r="K213" s="9"/>
      <c r="L213" s="19"/>
      <c r="M213" s="29"/>
      <c r="N213" s="19"/>
      <c r="O213" s="19"/>
    </row>
    <row r="214" spans="7:15" x14ac:dyDescent="0.25">
      <c r="G214" s="10"/>
      <c r="H214" s="9"/>
      <c r="I214" s="9"/>
      <c r="J214" s="9"/>
      <c r="K214" s="9"/>
      <c r="L214" s="19"/>
      <c r="M214" s="29"/>
      <c r="N214" s="19"/>
      <c r="O214" s="19"/>
    </row>
    <row r="215" spans="7:15" x14ac:dyDescent="0.25">
      <c r="G215" s="10"/>
      <c r="H215" s="9"/>
      <c r="I215" s="9"/>
      <c r="J215" s="9"/>
      <c r="K215" s="9"/>
      <c r="L215" s="19"/>
      <c r="M215" s="29"/>
      <c r="N215" s="19"/>
      <c r="O215" s="19"/>
    </row>
    <row r="216" spans="7:15" x14ac:dyDescent="0.25">
      <c r="G216" s="10"/>
      <c r="H216" s="9"/>
      <c r="I216" s="9"/>
      <c r="J216" s="9"/>
      <c r="K216" s="9"/>
      <c r="L216" s="19"/>
      <c r="M216" s="29"/>
      <c r="N216" s="19"/>
      <c r="O216" s="19"/>
    </row>
    <row r="217" spans="7:15" x14ac:dyDescent="0.25">
      <c r="G217" s="10"/>
      <c r="H217" s="9"/>
      <c r="I217" s="9"/>
      <c r="J217" s="9"/>
      <c r="K217" s="9"/>
      <c r="L217" s="19"/>
      <c r="M217" s="29"/>
      <c r="N217" s="19"/>
      <c r="O217" s="19"/>
    </row>
    <row r="218" spans="7:15" x14ac:dyDescent="0.25">
      <c r="G218" s="10"/>
      <c r="H218" s="9"/>
      <c r="I218" s="9"/>
      <c r="J218" s="9"/>
      <c r="K218" s="9"/>
      <c r="L218" s="19"/>
      <c r="M218" s="29"/>
      <c r="N218" s="19"/>
      <c r="O218" s="19"/>
    </row>
    <row r="219" spans="7:15" x14ac:dyDescent="0.25">
      <c r="G219" s="10"/>
      <c r="H219" s="9"/>
      <c r="I219" s="9"/>
      <c r="J219" s="9"/>
      <c r="K219" s="9"/>
      <c r="L219" s="19"/>
      <c r="M219" s="29"/>
      <c r="N219" s="19"/>
      <c r="O219" s="19"/>
    </row>
    <row r="220" spans="7:15" x14ac:dyDescent="0.25">
      <c r="G220" s="10"/>
      <c r="H220" s="9"/>
      <c r="I220" s="9"/>
      <c r="J220" s="9"/>
      <c r="K220" s="9"/>
      <c r="L220" s="19"/>
      <c r="M220" s="29"/>
      <c r="N220" s="19"/>
      <c r="O220" s="19"/>
    </row>
    <row r="221" spans="7:15" x14ac:dyDescent="0.25">
      <c r="G221" s="10"/>
      <c r="H221" s="9"/>
      <c r="I221" s="9"/>
      <c r="J221" s="9"/>
      <c r="K221" s="9"/>
      <c r="L221" s="19"/>
      <c r="M221" s="29"/>
      <c r="N221" s="19"/>
      <c r="O221" s="19"/>
    </row>
    <row r="222" spans="7:15" x14ac:dyDescent="0.25">
      <c r="G222" s="10"/>
      <c r="H222" s="9"/>
      <c r="I222" s="9"/>
      <c r="J222" s="9"/>
      <c r="K222" s="9"/>
      <c r="L222" s="19"/>
      <c r="M222" s="29"/>
      <c r="N222" s="19"/>
      <c r="O222" s="19"/>
    </row>
    <row r="223" spans="7:15" x14ac:dyDescent="0.25">
      <c r="G223" s="10"/>
      <c r="H223" s="9"/>
      <c r="I223" s="9"/>
      <c r="J223" s="9"/>
      <c r="K223" s="9"/>
      <c r="L223" s="19"/>
      <c r="M223" s="29"/>
      <c r="N223" s="19"/>
      <c r="O223" s="19"/>
    </row>
    <row r="224" spans="7:15" x14ac:dyDescent="0.25">
      <c r="G224" s="10"/>
      <c r="H224" s="9"/>
      <c r="I224" s="9"/>
      <c r="J224" s="9"/>
      <c r="K224" s="9"/>
      <c r="L224" s="19"/>
      <c r="M224" s="29"/>
      <c r="N224" s="19"/>
      <c r="O224" s="19"/>
    </row>
    <row r="225" spans="7:15" x14ac:dyDescent="0.25">
      <c r="G225" s="10"/>
      <c r="H225" s="9"/>
      <c r="I225" s="9"/>
      <c r="J225" s="9"/>
      <c r="K225" s="9"/>
      <c r="L225" s="19"/>
      <c r="M225" s="29"/>
      <c r="N225" s="19"/>
      <c r="O225" s="19"/>
    </row>
    <row r="226" spans="7:15" x14ac:dyDescent="0.25">
      <c r="G226" s="10"/>
      <c r="H226" s="9"/>
      <c r="I226" s="9"/>
      <c r="J226" s="9"/>
      <c r="K226" s="9"/>
      <c r="L226" s="19"/>
      <c r="M226" s="29"/>
      <c r="N226" s="19"/>
      <c r="O226" s="19"/>
    </row>
    <row r="227" spans="7:15" x14ac:dyDescent="0.25">
      <c r="G227" s="10"/>
      <c r="H227" s="9"/>
      <c r="I227" s="9"/>
      <c r="J227" s="9"/>
      <c r="K227" s="9"/>
      <c r="L227" s="19"/>
      <c r="M227" s="29"/>
      <c r="N227" s="19"/>
      <c r="O227" s="19"/>
    </row>
    <row r="228" spans="7:15" x14ac:dyDescent="0.25">
      <c r="G228" s="10"/>
      <c r="H228" s="9"/>
      <c r="I228" s="9"/>
      <c r="J228" s="9"/>
      <c r="K228" s="9"/>
      <c r="L228" s="19"/>
      <c r="M228" s="29"/>
      <c r="N228" s="19"/>
      <c r="O228" s="19"/>
    </row>
    <row r="229" spans="7:15" x14ac:dyDescent="0.25">
      <c r="G229" s="10"/>
      <c r="H229" s="9"/>
      <c r="I229" s="9"/>
      <c r="J229" s="9"/>
      <c r="K229" s="9"/>
      <c r="L229" s="19"/>
      <c r="M229" s="29"/>
      <c r="N229" s="19"/>
      <c r="O229" s="19"/>
    </row>
    <row r="230" spans="7:15" x14ac:dyDescent="0.25">
      <c r="G230" s="10"/>
      <c r="H230" s="9"/>
      <c r="I230" s="9"/>
      <c r="J230" s="9"/>
      <c r="K230" s="9"/>
      <c r="L230" s="19"/>
      <c r="M230" s="29"/>
      <c r="N230" s="19"/>
      <c r="O230" s="19"/>
    </row>
    <row r="231" spans="7:15" x14ac:dyDescent="0.25">
      <c r="G231" s="10"/>
      <c r="H231" s="9"/>
      <c r="I231" s="9"/>
      <c r="J231" s="9"/>
      <c r="K231" s="9"/>
      <c r="L231" s="19"/>
      <c r="M231" s="29"/>
      <c r="N231" s="19"/>
      <c r="O231" s="19"/>
    </row>
    <row r="232" spans="7:15" x14ac:dyDescent="0.25">
      <c r="G232" s="10"/>
      <c r="H232" s="9"/>
      <c r="I232" s="9"/>
      <c r="J232" s="9"/>
      <c r="K232" s="9"/>
      <c r="L232" s="19"/>
      <c r="M232" s="29"/>
      <c r="N232" s="19"/>
      <c r="O232" s="19"/>
    </row>
    <row r="233" spans="7:15" x14ac:dyDescent="0.25">
      <c r="G233" s="10"/>
      <c r="H233" s="9"/>
      <c r="I233" s="9"/>
      <c r="J233" s="9"/>
      <c r="K233" s="9"/>
      <c r="L233" s="19"/>
      <c r="M233" s="29"/>
      <c r="N233" s="19"/>
      <c r="O233" s="19"/>
    </row>
    <row r="234" spans="7:15" x14ac:dyDescent="0.25">
      <c r="G234" s="10"/>
      <c r="H234" s="9"/>
      <c r="I234" s="9"/>
      <c r="J234" s="9"/>
      <c r="K234" s="9"/>
      <c r="L234" s="19"/>
      <c r="M234" s="29"/>
      <c r="N234" s="19"/>
      <c r="O234" s="19"/>
    </row>
    <row r="235" spans="7:15" x14ac:dyDescent="0.25">
      <c r="G235" s="10"/>
      <c r="H235" s="9"/>
      <c r="I235" s="9"/>
      <c r="J235" s="9"/>
      <c r="K235" s="9"/>
      <c r="L235" s="19"/>
      <c r="M235" s="29"/>
      <c r="N235" s="19"/>
      <c r="O235" s="19"/>
    </row>
    <row r="236" spans="7:15" x14ac:dyDescent="0.25">
      <c r="G236" s="10"/>
      <c r="H236" s="9"/>
      <c r="I236" s="9"/>
      <c r="J236" s="9"/>
      <c r="K236" s="9"/>
      <c r="L236" s="19"/>
      <c r="M236" s="29"/>
      <c r="N236" s="19"/>
      <c r="O236" s="19"/>
    </row>
    <row r="237" spans="7:15" x14ac:dyDescent="0.25">
      <c r="G237" s="10"/>
      <c r="H237" s="9"/>
      <c r="I237" s="9"/>
      <c r="J237" s="9"/>
      <c r="K237" s="9"/>
      <c r="L237" s="19"/>
      <c r="M237" s="29"/>
      <c r="N237" s="19"/>
      <c r="O237" s="19"/>
    </row>
    <row r="238" spans="7:15" x14ac:dyDescent="0.25">
      <c r="G238" s="10"/>
      <c r="H238" s="9"/>
      <c r="I238" s="9"/>
      <c r="J238" s="9"/>
      <c r="K238" s="9"/>
      <c r="L238" s="19"/>
      <c r="M238" s="29"/>
      <c r="N238" s="19"/>
      <c r="O238" s="19"/>
    </row>
    <row r="239" spans="7:15" x14ac:dyDescent="0.25">
      <c r="G239" s="10"/>
      <c r="H239" s="9"/>
      <c r="I239" s="9"/>
      <c r="J239" s="9"/>
      <c r="K239" s="9"/>
      <c r="L239" s="19"/>
      <c r="M239" s="29"/>
      <c r="N239" s="19"/>
      <c r="O239" s="19"/>
    </row>
    <row r="240" spans="7:15" x14ac:dyDescent="0.25">
      <c r="G240" s="10"/>
      <c r="H240" s="9"/>
      <c r="I240" s="9"/>
      <c r="J240" s="9"/>
      <c r="K240" s="9"/>
      <c r="L240" s="19"/>
      <c r="M240" s="29"/>
      <c r="N240" s="19"/>
      <c r="O240" s="19"/>
    </row>
    <row r="241" spans="7:15" x14ac:dyDescent="0.25">
      <c r="G241" s="10"/>
      <c r="H241" s="9"/>
      <c r="I241" s="9"/>
      <c r="J241" s="9"/>
      <c r="K241" s="9"/>
      <c r="L241" s="19"/>
      <c r="M241" s="29"/>
      <c r="N241" s="19"/>
      <c r="O241" s="19"/>
    </row>
    <row r="242" spans="7:15" x14ac:dyDescent="0.25">
      <c r="G242" s="10"/>
      <c r="H242" s="9"/>
      <c r="I242" s="9"/>
      <c r="J242" s="9"/>
      <c r="K242" s="9"/>
      <c r="L242" s="19"/>
      <c r="M242" s="29"/>
      <c r="N242" s="19"/>
      <c r="O242" s="19"/>
    </row>
    <row r="243" spans="7:15" x14ac:dyDescent="0.25">
      <c r="G243" s="10"/>
      <c r="H243" s="9"/>
      <c r="I243" s="9"/>
      <c r="J243" s="9"/>
      <c r="K243" s="9"/>
      <c r="L243" s="19"/>
      <c r="M243" s="29"/>
      <c r="N243" s="19"/>
      <c r="O243" s="19"/>
    </row>
    <row r="244" spans="7:15" x14ac:dyDescent="0.25">
      <c r="G244" s="10"/>
      <c r="H244" s="9"/>
      <c r="I244" s="9"/>
      <c r="J244" s="9"/>
      <c r="K244" s="9"/>
      <c r="L244" s="19"/>
      <c r="M244" s="29"/>
      <c r="N244" s="19"/>
      <c r="O244" s="19"/>
    </row>
    <row r="245" spans="7:15" x14ac:dyDescent="0.25">
      <c r="G245" s="10"/>
      <c r="H245" s="9"/>
      <c r="I245" s="9"/>
      <c r="J245" s="9"/>
      <c r="K245" s="9"/>
      <c r="L245" s="19"/>
      <c r="M245" s="29"/>
      <c r="N245" s="19"/>
      <c r="O245" s="19"/>
    </row>
    <row r="246" spans="7:15" x14ac:dyDescent="0.25">
      <c r="G246" s="10"/>
      <c r="H246" s="9"/>
      <c r="I246" s="9"/>
      <c r="J246" s="9"/>
      <c r="K246" s="9"/>
      <c r="L246" s="19"/>
      <c r="M246" s="29"/>
      <c r="N246" s="19"/>
      <c r="O246" s="19"/>
    </row>
    <row r="247" spans="7:15" x14ac:dyDescent="0.25">
      <c r="G247" s="10"/>
      <c r="H247" s="9"/>
      <c r="I247" s="9"/>
      <c r="J247" s="9"/>
      <c r="K247" s="9"/>
      <c r="L247" s="19"/>
      <c r="M247" s="29"/>
      <c r="N247" s="19"/>
      <c r="O247" s="19"/>
    </row>
    <row r="248" spans="7:15" x14ac:dyDescent="0.25">
      <c r="G248" s="10"/>
      <c r="H248" s="9"/>
      <c r="I248" s="9"/>
      <c r="J248" s="9"/>
      <c r="K248" s="9"/>
      <c r="L248" s="19"/>
      <c r="M248" s="29"/>
      <c r="N248" s="19"/>
      <c r="O248" s="19"/>
    </row>
    <row r="249" spans="7:15" x14ac:dyDescent="0.25">
      <c r="G249" s="10"/>
      <c r="H249" s="9"/>
      <c r="I249" s="9"/>
      <c r="J249" s="9"/>
      <c r="K249" s="9"/>
      <c r="L249" s="19"/>
      <c r="M249" s="29"/>
      <c r="N249" s="19"/>
      <c r="O249" s="19"/>
    </row>
    <row r="250" spans="7:15" x14ac:dyDescent="0.25">
      <c r="G250" s="10"/>
      <c r="H250" s="9"/>
      <c r="I250" s="9"/>
      <c r="J250" s="9"/>
      <c r="K250" s="9"/>
      <c r="L250" s="19"/>
      <c r="M250" s="29"/>
      <c r="N250" s="19"/>
      <c r="O250" s="19"/>
    </row>
    <row r="251" spans="7:15" x14ac:dyDescent="0.25">
      <c r="G251" s="10"/>
      <c r="H251" s="9"/>
      <c r="I251" s="9"/>
      <c r="J251" s="9"/>
      <c r="K251" s="9"/>
      <c r="L251" s="19"/>
      <c r="M251" s="29"/>
      <c r="N251" s="19"/>
      <c r="O251" s="19"/>
    </row>
    <row r="252" spans="7:15" x14ac:dyDescent="0.25">
      <c r="G252" s="10"/>
      <c r="H252" s="9"/>
      <c r="I252" s="9"/>
      <c r="J252" s="9"/>
      <c r="K252" s="9"/>
      <c r="L252" s="19"/>
      <c r="M252" s="29"/>
      <c r="N252" s="19"/>
      <c r="O252" s="19"/>
    </row>
    <row r="253" spans="7:15" x14ac:dyDescent="0.25">
      <c r="G253" s="10"/>
      <c r="H253" s="9"/>
      <c r="I253" s="9"/>
      <c r="J253" s="9"/>
      <c r="K253" s="9"/>
      <c r="L253" s="19"/>
      <c r="M253" s="29"/>
      <c r="N253" s="19"/>
      <c r="O253" s="19"/>
    </row>
    <row r="254" spans="7:15" x14ac:dyDescent="0.25">
      <c r="G254" s="10"/>
      <c r="H254" s="9"/>
      <c r="I254" s="9"/>
      <c r="J254" s="9"/>
      <c r="K254" s="9"/>
      <c r="L254" s="19"/>
      <c r="M254" s="29"/>
      <c r="N254" s="19"/>
      <c r="O254" s="19"/>
    </row>
    <row r="255" spans="7:15" x14ac:dyDescent="0.25">
      <c r="G255" s="10"/>
      <c r="H255" s="9"/>
      <c r="I255" s="9"/>
      <c r="J255" s="9"/>
      <c r="K255" s="9"/>
      <c r="L255" s="19"/>
      <c r="M255" s="29"/>
      <c r="N255" s="19"/>
      <c r="O255" s="19"/>
    </row>
    <row r="256" spans="7:15" x14ac:dyDescent="0.25">
      <c r="G256" s="10"/>
      <c r="H256" s="9"/>
      <c r="I256" s="9"/>
      <c r="J256" s="9"/>
      <c r="K256" s="9"/>
      <c r="L256" s="19"/>
      <c r="M256" s="29"/>
      <c r="N256" s="19"/>
      <c r="O256" s="19"/>
    </row>
    <row r="257" spans="7:15" x14ac:dyDescent="0.25">
      <c r="G257" s="10"/>
      <c r="H257" s="9"/>
      <c r="I257" s="9"/>
      <c r="J257" s="9"/>
      <c r="K257" s="9"/>
      <c r="L257" s="19"/>
      <c r="M257" s="29"/>
      <c r="N257" s="19"/>
      <c r="O257" s="19"/>
    </row>
    <row r="258" spans="7:15" x14ac:dyDescent="0.25">
      <c r="G258" s="10"/>
      <c r="H258" s="9"/>
      <c r="I258" s="9"/>
      <c r="J258" s="9"/>
      <c r="K258" s="9"/>
      <c r="L258" s="19"/>
      <c r="M258" s="29"/>
      <c r="N258" s="19"/>
      <c r="O258" s="19"/>
    </row>
    <row r="259" spans="7:15" x14ac:dyDescent="0.25">
      <c r="G259" s="10"/>
      <c r="H259" s="9"/>
      <c r="I259" s="9"/>
      <c r="J259" s="9"/>
      <c r="K259" s="9"/>
      <c r="L259" s="19"/>
      <c r="M259" s="29"/>
      <c r="N259" s="19"/>
      <c r="O259" s="19"/>
    </row>
    <row r="260" spans="7:15" x14ac:dyDescent="0.25">
      <c r="G260" s="10"/>
      <c r="H260" s="9"/>
      <c r="I260" s="9"/>
      <c r="J260" s="9"/>
      <c r="K260" s="9"/>
      <c r="L260" s="19"/>
      <c r="M260" s="29"/>
      <c r="N260" s="19"/>
      <c r="O260" s="19"/>
    </row>
    <row r="261" spans="7:15" x14ac:dyDescent="0.25">
      <c r="G261" s="10"/>
      <c r="H261" s="9"/>
      <c r="I261" s="9"/>
      <c r="J261" s="9"/>
      <c r="K261" s="9"/>
      <c r="L261" s="19"/>
      <c r="M261" s="29"/>
      <c r="N261" s="19"/>
      <c r="O261" s="19"/>
    </row>
    <row r="262" spans="7:15" x14ac:dyDescent="0.25">
      <c r="G262" s="10"/>
      <c r="H262" s="9"/>
      <c r="I262" s="9"/>
      <c r="J262" s="9"/>
      <c r="K262" s="9"/>
      <c r="L262" s="19"/>
      <c r="M262" s="29"/>
      <c r="N262" s="19"/>
      <c r="O262" s="19"/>
    </row>
    <row r="263" spans="7:15" x14ac:dyDescent="0.25">
      <c r="G263" s="10"/>
      <c r="H263" s="9"/>
      <c r="I263" s="9"/>
      <c r="J263" s="9"/>
      <c r="K263" s="9"/>
      <c r="L263" s="19"/>
      <c r="M263" s="29"/>
      <c r="N263" s="19"/>
      <c r="O263" s="19"/>
    </row>
    <row r="264" spans="7:15" x14ac:dyDescent="0.25">
      <c r="G264" s="10"/>
      <c r="H264" s="9"/>
      <c r="I264" s="9"/>
      <c r="J264" s="9"/>
      <c r="K264" s="9"/>
      <c r="L264" s="19"/>
      <c r="M264" s="29"/>
      <c r="N264" s="19"/>
      <c r="O264" s="19"/>
    </row>
    <row r="265" spans="7:15" x14ac:dyDescent="0.25">
      <c r="G265" s="10"/>
      <c r="H265" s="9"/>
      <c r="I265" s="9"/>
      <c r="J265" s="9"/>
      <c r="K265" s="9"/>
      <c r="L265" s="19"/>
      <c r="M265" s="29"/>
      <c r="N265" s="19"/>
      <c r="O265" s="19"/>
    </row>
    <row r="266" spans="7:15" x14ac:dyDescent="0.25">
      <c r="G266" s="10"/>
      <c r="H266" s="9"/>
      <c r="I266" s="9"/>
      <c r="J266" s="9"/>
      <c r="K266" s="9"/>
      <c r="L266" s="19"/>
      <c r="M266" s="29"/>
      <c r="N266" s="19"/>
      <c r="O266" s="19"/>
    </row>
    <row r="267" spans="7:15" x14ac:dyDescent="0.25">
      <c r="G267" s="10"/>
      <c r="H267" s="9"/>
      <c r="I267" s="9"/>
      <c r="J267" s="9"/>
      <c r="K267" s="9"/>
      <c r="L267" s="19"/>
      <c r="M267" s="29"/>
      <c r="N267" s="19"/>
      <c r="O267" s="19"/>
    </row>
    <row r="268" spans="7:15" x14ac:dyDescent="0.25">
      <c r="G268" s="10"/>
      <c r="H268" s="9"/>
      <c r="I268" s="9"/>
      <c r="J268" s="9"/>
      <c r="K268" s="9"/>
      <c r="L268" s="19"/>
      <c r="M268" s="29"/>
      <c r="N268" s="19"/>
      <c r="O268" s="19"/>
    </row>
    <row r="269" spans="7:15" x14ac:dyDescent="0.25">
      <c r="G269" s="10"/>
      <c r="H269" s="9"/>
      <c r="I269" s="9"/>
      <c r="J269" s="9"/>
      <c r="K269" s="9"/>
      <c r="L269" s="19"/>
      <c r="M269" s="29"/>
      <c r="N269" s="19"/>
      <c r="O269" s="19"/>
    </row>
    <row r="270" spans="7:15" x14ac:dyDescent="0.25">
      <c r="G270" s="10"/>
      <c r="H270" s="9"/>
      <c r="I270" s="9"/>
      <c r="J270" s="9"/>
      <c r="K270" s="9"/>
      <c r="L270" s="19"/>
      <c r="M270" s="29"/>
      <c r="N270" s="19"/>
      <c r="O270" s="19"/>
    </row>
    <row r="271" spans="7:15" x14ac:dyDescent="0.25">
      <c r="G271" s="10"/>
      <c r="H271" s="9"/>
      <c r="I271" s="9"/>
      <c r="J271" s="9"/>
      <c r="K271" s="9"/>
      <c r="L271" s="19"/>
      <c r="M271" s="29"/>
      <c r="N271" s="19"/>
      <c r="O271" s="19"/>
    </row>
    <row r="272" spans="7:15" x14ac:dyDescent="0.25">
      <c r="G272" s="10"/>
      <c r="H272" s="9"/>
      <c r="I272" s="9"/>
      <c r="J272" s="9"/>
      <c r="K272" s="9"/>
      <c r="L272" s="19"/>
      <c r="M272" s="29"/>
      <c r="N272" s="19"/>
      <c r="O272" s="19"/>
    </row>
  </sheetData>
  <mergeCells count="2">
    <mergeCell ref="B2:D2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simplifiée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2022-11-30T09:32:50Z</dcterms:created>
  <dcterms:modified xsi:type="dcterms:W3CDTF">2022-12-08T13:14:26Z</dcterms:modified>
</cp:coreProperties>
</file>