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2" yWindow="144" windowWidth="17124" windowHeight="8232"/>
  </bookViews>
  <sheets>
    <sheet name="Calculs motorisation plateau" sheetId="1" r:id="rId1"/>
  </sheets>
  <definedNames>
    <definedName name="De">'Calculs motorisation plateau'!$L$9</definedName>
    <definedName name="Dep">'Calculs motorisation plateau'!$B$9</definedName>
    <definedName name="Di">'Calculs motorisation plateau'!$M$9</definedName>
    <definedName name="Dip">'Calculs motorisation plateau'!$C$9</definedName>
    <definedName name="Ep">'Calculs motorisation plateau'!$N$9</definedName>
    <definedName name="Epe">'Calculs motorisation plateau'!$D$9</definedName>
    <definedName name="J">'Calculs motorisation plateau'!$Q$9</definedName>
    <definedName name="Mp">'Calculs motorisation plateau'!$P$9</definedName>
    <definedName name="Mv">'Calculs motorisation plateau'!$O$9</definedName>
    <definedName name="Mve">'Calculs motorisation plateau'!$E$9</definedName>
    <definedName name="t">'Calculs motorisation plateau'!$M$17</definedName>
    <definedName name="te">'Calculs motorisation plateau'!$H$9</definedName>
    <definedName name="θ">'Calculs motorisation plateau'!$L$17</definedName>
    <definedName name="θdeg">'Calculs motorisation plateau'!$G$9</definedName>
    <definedName name="ω">'Calculs motorisation plateau'!$L$25</definedName>
    <definedName name="ω_">'Calculs motorisation plateau'!$B$31</definedName>
  </definedNames>
  <calcPr calcId="145621"/>
</workbook>
</file>

<file path=xl/calcChain.xml><?xml version="1.0" encoding="utf-8"?>
<calcChain xmlns="http://schemas.openxmlformats.org/spreadsheetml/2006/main">
  <c r="M9" i="1" l="1"/>
  <c r="L17" i="1" l="1"/>
  <c r="M17" i="1"/>
  <c r="O9" i="1"/>
  <c r="N9" i="1"/>
  <c r="L9" i="1"/>
  <c r="B31" i="1" l="1"/>
  <c r="L25" i="1" s="1"/>
  <c r="M25" i="1" s="1"/>
  <c r="P9" i="1"/>
  <c r="Q9" i="1" s="1"/>
  <c r="C31" i="1" l="1"/>
</calcChain>
</file>

<file path=xl/sharedStrings.xml><?xml version="1.0" encoding="utf-8"?>
<sst xmlns="http://schemas.openxmlformats.org/spreadsheetml/2006/main" count="62" uniqueCount="46">
  <si>
    <t>Epaisseur</t>
  </si>
  <si>
    <t>Plateau</t>
  </si>
  <si>
    <t>Masse vol.</t>
  </si>
  <si>
    <t>(mm)</t>
  </si>
  <si>
    <r>
      <t>(kg.m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</si>
  <si>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(m)</t>
  </si>
  <si>
    <r>
      <t>(kg/dm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</si>
  <si>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Dp</t>
  </si>
  <si>
    <t>Mv</t>
  </si>
  <si>
    <t>Angle</t>
  </si>
  <si>
    <t>θ</t>
  </si>
  <si>
    <t>Temps</t>
  </si>
  <si>
    <t>t</t>
  </si>
  <si>
    <t>( ° )</t>
  </si>
  <si>
    <t>(s)</t>
  </si>
  <si>
    <t>(rad)</t>
  </si>
  <si>
    <t>Masse</t>
  </si>
  <si>
    <t>(kg)</t>
  </si>
  <si>
    <t>Ep</t>
  </si>
  <si>
    <t>Accélération</t>
  </si>
  <si>
    <t>ω'</t>
  </si>
  <si>
    <t>(rad/s/s)</t>
  </si>
  <si>
    <t>C</t>
  </si>
  <si>
    <t>(N.m)</t>
  </si>
  <si>
    <t>(kg.m²)</t>
  </si>
  <si>
    <t>J</t>
  </si>
  <si>
    <t>Couple mot.</t>
  </si>
  <si>
    <t>Entrez vos données dans les cellules jaunes</t>
  </si>
  <si>
    <t>Résultats</t>
  </si>
  <si>
    <t>Calculs intermédiaires</t>
  </si>
  <si>
    <t>Ф exter</t>
  </si>
  <si>
    <t>Ф inter</t>
  </si>
  <si>
    <t>Di</t>
  </si>
  <si>
    <t>De</t>
  </si>
  <si>
    <r>
      <t xml:space="preserve">Evolution (accél. </t>
    </r>
    <r>
      <rPr>
        <b/>
        <sz val="11"/>
        <color rgb="FFFF0000"/>
        <rFont val="Calibri"/>
        <family val="2"/>
        <scheme val="minor"/>
      </rPr>
      <t>ou</t>
    </r>
    <r>
      <rPr>
        <sz val="11"/>
        <color theme="1"/>
        <rFont val="Calibri"/>
        <family val="2"/>
        <scheme val="minor"/>
      </rPr>
      <t xml:space="preserve"> décél.)</t>
    </r>
  </si>
  <si>
    <r>
      <t xml:space="preserve">Evolution accél. </t>
    </r>
    <r>
      <rPr>
        <sz val="11"/>
        <color rgb="FFFF0000"/>
        <rFont val="Calibri"/>
        <family val="2"/>
        <scheme val="minor"/>
      </rPr>
      <t>ou</t>
    </r>
    <r>
      <rPr>
        <sz val="11"/>
        <color theme="1"/>
        <rFont val="Calibri"/>
        <family val="2"/>
        <scheme val="minor"/>
      </rPr>
      <t xml:space="preserve"> décél.)</t>
    </r>
  </si>
  <si>
    <t>Vitesse fin accél.</t>
  </si>
  <si>
    <t>Pour info.</t>
  </si>
  <si>
    <t>ω</t>
  </si>
  <si>
    <t>(rad/s)</t>
  </si>
  <si>
    <t>N</t>
  </si>
  <si>
    <t>(tours/min)</t>
  </si>
  <si>
    <t>Plateau (assimilé à un anneau)</t>
  </si>
  <si>
    <t>Moment auquel il faudra ajouter le moment correspondant au frottement de roulement des galets contre le plateau et autres moments s'il y a lieu</t>
  </si>
  <si>
    <t>Mom. inertie</t>
  </si>
  <si>
    <t>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</si>
</sst>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1" xfId="0" applyBorder="1"/>
    <xf numFmtId="0" fontId="0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0" fontId="4" fillId="0" borderId="0" xfId="0" applyFont="1"/>
    <xf numFmtId="0" fontId="0" fillId="0" borderId="4" xfId="0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quotePrefix="1"/>
    <xf numFmtId="0" fontId="6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2" fontId="0" fillId="4" borderId="3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624840</xdr:colOff>
      <xdr:row>10</xdr:row>
      <xdr:rowOff>60960</xdr:rowOff>
    </xdr:from>
    <xdr:to>
      <xdr:col>4</xdr:col>
      <xdr:colOff>502920</xdr:colOff>
      <xdr:row>23</xdr:row>
      <xdr:rowOff>38100</xdr:rowOff>
    </xdr:to>
    <xdr:grpSp>
      <xdr:nvGrpSpPr>
        <xdr:cNvPr id="47" name="Groupe 46"/>
        <xdr:cNvGrpSpPr/>
      </xdr:nvGrpSpPr>
      <xdr:grpSpPr>
        <a:xfrm>
          <a:off x="624840" y="1912620"/>
          <a:ext cx="3048000" cy="2354580"/>
          <a:chOff x="624840" y="1912620"/>
          <a:chExt cx="3048000" cy="2354580"/>
        </a:xfrm>
      </xdr:grpSpPr>
      <xdr:grpSp>
        <xdr:nvGrpSpPr>
          <xdr:cNvPr id="18" name="Groupe 17"/>
          <xdr:cNvGrpSpPr/>
        </xdr:nvGrpSpPr>
        <xdr:grpSpPr>
          <a:xfrm>
            <a:off x="1447800" y="2324100"/>
            <a:ext cx="2225040" cy="1943100"/>
            <a:chOff x="2118360" y="1874520"/>
            <a:chExt cx="2225040" cy="1943100"/>
          </a:xfrm>
        </xdr:grpSpPr>
        <xdr:sp macro="" textlink="">
          <xdr:nvSpPr>
            <xdr:cNvPr id="46" name="Rectangle 45"/>
            <xdr:cNvSpPr/>
          </xdr:nvSpPr>
          <xdr:spPr>
            <a:xfrm>
              <a:off x="3086100" y="2994660"/>
              <a:ext cx="304800" cy="190500"/>
            </a:xfrm>
            <a:prstGeom prst="rect">
              <a:avLst/>
            </a:prstGeom>
            <a:solidFill>
              <a:sysClr val="window" lastClr="FFFFFF"/>
            </a:solidFill>
            <a:ln w="12700">
              <a:solidFill>
                <a:srgbClr val="00B05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14" name="Rectangle 13"/>
            <xdr:cNvSpPr/>
          </xdr:nvSpPr>
          <xdr:spPr>
            <a:xfrm>
              <a:off x="2266950" y="2628900"/>
              <a:ext cx="1927860" cy="312420"/>
            </a:xfrm>
            <a:prstGeom prst="rect">
              <a:avLst/>
            </a:prstGeom>
            <a:solidFill>
              <a:schemeClr val="accent2">
                <a:lumMod val="20000"/>
                <a:lumOff val="80000"/>
              </a:schemeClr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45" name="Rectangle 44"/>
            <xdr:cNvSpPr/>
          </xdr:nvSpPr>
          <xdr:spPr>
            <a:xfrm>
              <a:off x="3131820" y="2682240"/>
              <a:ext cx="205740" cy="190500"/>
            </a:xfrm>
            <a:prstGeom prst="rect">
              <a:avLst/>
            </a:prstGeom>
            <a:solidFill>
              <a:sysClr val="window" lastClr="FFFFFF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2" name="Rectangle 1"/>
            <xdr:cNvSpPr/>
          </xdr:nvSpPr>
          <xdr:spPr>
            <a:xfrm>
              <a:off x="2118360" y="2225040"/>
              <a:ext cx="2225040" cy="312420"/>
            </a:xfrm>
            <a:prstGeom prst="rect">
              <a:avLst/>
            </a:prstGeom>
            <a:solidFill>
              <a:schemeClr val="accent5">
                <a:lumMod val="20000"/>
                <a:lumOff val="80000"/>
              </a:schemeClr>
            </a:solidFill>
            <a:ln w="12700">
              <a:solidFill>
                <a:schemeClr val="accent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3" name="Rectangle 2"/>
            <xdr:cNvSpPr/>
          </xdr:nvSpPr>
          <xdr:spPr>
            <a:xfrm>
              <a:off x="2788920" y="2225040"/>
              <a:ext cx="883920" cy="312420"/>
            </a:xfrm>
            <a:prstGeom prst="rect">
              <a:avLst/>
            </a:prstGeom>
            <a:solidFill>
              <a:sysClr val="window" lastClr="FFFFFF"/>
            </a:solidFill>
            <a:ln w="12700">
              <a:solidFill>
                <a:schemeClr val="accent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grpSp>
          <xdr:nvGrpSpPr>
            <xdr:cNvPr id="11" name="Groupe 10"/>
            <xdr:cNvGrpSpPr/>
          </xdr:nvGrpSpPr>
          <xdr:grpSpPr>
            <a:xfrm>
              <a:off x="2265045" y="2537460"/>
              <a:ext cx="1931670" cy="396240"/>
              <a:chOff x="2247900" y="2537460"/>
              <a:chExt cx="1931670" cy="396240"/>
            </a:xfrm>
          </xdr:grpSpPr>
          <xdr:sp macro="" textlink="">
            <xdr:nvSpPr>
              <xdr:cNvPr id="4" name="Rectangle 3"/>
              <xdr:cNvSpPr/>
            </xdr:nvSpPr>
            <xdr:spPr>
              <a:xfrm>
                <a:off x="2512695" y="2537460"/>
                <a:ext cx="99060" cy="312420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2700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fr-FR" sz="1100"/>
              </a:p>
            </xdr:txBody>
          </xdr:sp>
          <xdr:sp macro="" textlink="">
            <xdr:nvSpPr>
              <xdr:cNvPr id="5" name="Rectangle 4"/>
              <xdr:cNvSpPr/>
            </xdr:nvSpPr>
            <xdr:spPr>
              <a:xfrm>
                <a:off x="3815715" y="2537460"/>
                <a:ext cx="99060" cy="312420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2700">
                <a:solidFill>
                  <a:schemeClr val="accent6">
                    <a:lumMod val="75000"/>
                  </a:schemeClr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fr-FR" sz="1100"/>
              </a:p>
            </xdr:txBody>
          </xdr:sp>
          <xdr:cxnSp macro="">
            <xdr:nvCxnSpPr>
              <xdr:cNvPr id="8" name="Connecteur droit 7"/>
              <xdr:cNvCxnSpPr/>
            </xdr:nvCxnSpPr>
            <xdr:spPr>
              <a:xfrm flipH="1">
                <a:off x="2247900" y="2693670"/>
                <a:ext cx="628650" cy="0"/>
              </a:xfrm>
              <a:prstGeom prst="line">
                <a:avLst/>
              </a:prstGeom>
              <a:ln>
                <a:prstDash val="lgDashDot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0" name="Connecteur droit 9"/>
              <xdr:cNvCxnSpPr/>
            </xdr:nvCxnSpPr>
            <xdr:spPr>
              <a:xfrm flipH="1">
                <a:off x="3550920" y="2693670"/>
                <a:ext cx="628650" cy="0"/>
              </a:xfrm>
              <a:prstGeom prst="line">
                <a:avLst/>
              </a:prstGeom>
              <a:ln>
                <a:prstDash val="lgDashDot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42" name="Rectangle 41"/>
              <xdr:cNvSpPr/>
            </xdr:nvSpPr>
            <xdr:spPr>
              <a:xfrm>
                <a:off x="3068955" y="2834640"/>
                <a:ext cx="297180" cy="99060"/>
              </a:xfrm>
              <a:prstGeom prst="rect">
                <a:avLst/>
              </a:prstGeom>
              <a:solidFill>
                <a:schemeClr val="accent2">
                  <a:lumMod val="60000"/>
                  <a:lumOff val="40000"/>
                </a:schemeClr>
              </a:solidFill>
              <a:ln w="12700">
                <a:solidFill>
                  <a:schemeClr val="accent2">
                    <a:lumMod val="50000"/>
                  </a:schemeClr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fr-FR" sz="1100"/>
              </a:p>
            </xdr:txBody>
          </xdr:sp>
          <xdr:sp macro="" textlink="">
            <xdr:nvSpPr>
              <xdr:cNvPr id="44" name="Rectangle 43"/>
              <xdr:cNvSpPr/>
            </xdr:nvSpPr>
            <xdr:spPr>
              <a:xfrm>
                <a:off x="3068955" y="2628900"/>
                <a:ext cx="297180" cy="99060"/>
              </a:xfrm>
              <a:prstGeom prst="rect">
                <a:avLst/>
              </a:prstGeom>
              <a:solidFill>
                <a:schemeClr val="accent2">
                  <a:lumMod val="60000"/>
                  <a:lumOff val="40000"/>
                </a:schemeClr>
              </a:solidFill>
              <a:ln w="12700">
                <a:solidFill>
                  <a:schemeClr val="accent2">
                    <a:lumMod val="50000"/>
                  </a:schemeClr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fr-FR" sz="1100"/>
              </a:p>
            </xdr:txBody>
          </xdr:sp>
        </xdr:grpSp>
        <xdr:cxnSp macro="">
          <xdr:nvCxnSpPr>
            <xdr:cNvPr id="13" name="Connecteur droit 12"/>
            <xdr:cNvCxnSpPr/>
          </xdr:nvCxnSpPr>
          <xdr:spPr>
            <a:xfrm>
              <a:off x="2122170" y="2529840"/>
              <a:ext cx="2217420" cy="0"/>
            </a:xfrm>
            <a:prstGeom prst="line">
              <a:avLst/>
            </a:prstGeom>
            <a:ln w="28575">
              <a:solidFill>
                <a:srgbClr val="0070C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6" name="Rectangle 15"/>
            <xdr:cNvSpPr/>
          </xdr:nvSpPr>
          <xdr:spPr>
            <a:xfrm>
              <a:off x="3162300" y="2529840"/>
              <a:ext cx="144780" cy="533400"/>
            </a:xfrm>
            <a:prstGeom prst="rect">
              <a:avLst/>
            </a:prstGeom>
            <a:solidFill>
              <a:sysClr val="window" lastClr="FFFFFF"/>
            </a:solidFill>
            <a:ln w="19050">
              <a:solidFill>
                <a:srgbClr val="0070C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43" name="Rectangle 42"/>
            <xdr:cNvSpPr/>
          </xdr:nvSpPr>
          <xdr:spPr>
            <a:xfrm>
              <a:off x="3177540" y="3108960"/>
              <a:ext cx="121920" cy="670560"/>
            </a:xfrm>
            <a:prstGeom prst="rect">
              <a:avLst/>
            </a:prstGeom>
            <a:solidFill>
              <a:sysClr val="window" lastClr="FFFFFF"/>
            </a:solidFill>
            <a:ln w="12700">
              <a:solidFill>
                <a:srgbClr val="00B05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15" name="Rectangle 14"/>
            <xdr:cNvSpPr/>
          </xdr:nvSpPr>
          <xdr:spPr>
            <a:xfrm>
              <a:off x="2964180" y="3268980"/>
              <a:ext cx="533400" cy="541020"/>
            </a:xfrm>
            <a:prstGeom prst="rect">
              <a:avLst/>
            </a:prstGeom>
            <a:solidFill>
              <a:sysClr val="window" lastClr="FFFFFF"/>
            </a:solidFill>
            <a:ln w="12700">
              <a:solidFill>
                <a:srgbClr val="00B05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cxnSp macro="">
          <xdr:nvCxnSpPr>
            <xdr:cNvPr id="7" name="Connecteur droit 6"/>
            <xdr:cNvCxnSpPr/>
          </xdr:nvCxnSpPr>
          <xdr:spPr>
            <a:xfrm>
              <a:off x="3230880" y="1874520"/>
              <a:ext cx="0" cy="1943100"/>
            </a:xfrm>
            <a:prstGeom prst="line">
              <a:avLst/>
            </a:prstGeom>
            <a:ln>
              <a:prstDash val="lgDash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0" name="Connecteur droit 19"/>
          <xdr:cNvCxnSpPr/>
        </xdr:nvCxnSpPr>
        <xdr:spPr>
          <a:xfrm>
            <a:off x="845820" y="2636520"/>
            <a:ext cx="58674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Connecteur droit 20"/>
          <xdr:cNvCxnSpPr/>
        </xdr:nvCxnSpPr>
        <xdr:spPr>
          <a:xfrm>
            <a:off x="845820" y="2941320"/>
            <a:ext cx="58674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Connecteur droit 21"/>
          <xdr:cNvCxnSpPr/>
        </xdr:nvCxnSpPr>
        <xdr:spPr>
          <a:xfrm rot="5400000">
            <a:off x="670560" y="2788920"/>
            <a:ext cx="58674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Connecteur droit 22"/>
          <xdr:cNvCxnSpPr/>
        </xdr:nvCxnSpPr>
        <xdr:spPr>
          <a:xfrm>
            <a:off x="963930" y="2438400"/>
            <a:ext cx="0" cy="19431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Connecteur droit 24"/>
          <xdr:cNvCxnSpPr/>
        </xdr:nvCxnSpPr>
        <xdr:spPr>
          <a:xfrm>
            <a:off x="963930" y="2941320"/>
            <a:ext cx="0" cy="19431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Connecteur droit 25"/>
          <xdr:cNvCxnSpPr/>
        </xdr:nvCxnSpPr>
        <xdr:spPr>
          <a:xfrm>
            <a:off x="2095500" y="2369820"/>
            <a:ext cx="88392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Connecteur droit 27"/>
          <xdr:cNvCxnSpPr/>
        </xdr:nvCxnSpPr>
        <xdr:spPr>
          <a:xfrm>
            <a:off x="2103120" y="2369820"/>
            <a:ext cx="90678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Connecteur droit 28"/>
          <xdr:cNvCxnSpPr/>
        </xdr:nvCxnSpPr>
        <xdr:spPr>
          <a:xfrm>
            <a:off x="1436370" y="1973580"/>
            <a:ext cx="0" cy="68961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Connecteur droit 29"/>
          <xdr:cNvCxnSpPr/>
        </xdr:nvCxnSpPr>
        <xdr:spPr>
          <a:xfrm>
            <a:off x="2106930" y="2286000"/>
            <a:ext cx="0" cy="37719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Connecteur droit 32"/>
          <xdr:cNvCxnSpPr/>
        </xdr:nvCxnSpPr>
        <xdr:spPr>
          <a:xfrm>
            <a:off x="1440180" y="2072640"/>
            <a:ext cx="222504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Connecteur droit 34"/>
          <xdr:cNvCxnSpPr/>
        </xdr:nvCxnSpPr>
        <xdr:spPr>
          <a:xfrm>
            <a:off x="3669030" y="1973580"/>
            <a:ext cx="0" cy="68961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Connecteur droit 36"/>
          <xdr:cNvCxnSpPr/>
        </xdr:nvCxnSpPr>
        <xdr:spPr>
          <a:xfrm>
            <a:off x="2998470" y="2286000"/>
            <a:ext cx="0" cy="37719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9" name="ZoneTexte 38"/>
          <xdr:cNvSpPr txBox="1"/>
        </xdr:nvSpPr>
        <xdr:spPr>
          <a:xfrm>
            <a:off x="2362200" y="1912620"/>
            <a:ext cx="350520" cy="2057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De</a:t>
            </a:r>
          </a:p>
        </xdr:txBody>
      </xdr:sp>
      <xdr:sp macro="" textlink="">
        <xdr:nvSpPr>
          <xdr:cNvPr id="40" name="ZoneTexte 39"/>
          <xdr:cNvSpPr txBox="1"/>
        </xdr:nvSpPr>
        <xdr:spPr>
          <a:xfrm>
            <a:off x="2362200" y="2209800"/>
            <a:ext cx="350520" cy="2057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Di</a:t>
            </a:r>
          </a:p>
        </xdr:txBody>
      </xdr:sp>
      <xdr:sp macro="" textlink="">
        <xdr:nvSpPr>
          <xdr:cNvPr id="41" name="ZoneTexte 40"/>
          <xdr:cNvSpPr txBox="1"/>
        </xdr:nvSpPr>
        <xdr:spPr>
          <a:xfrm>
            <a:off x="624840" y="2682240"/>
            <a:ext cx="350520" cy="2057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Ep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5"/>
  <sheetViews>
    <sheetView showGridLines="0" tabSelected="1" workbookViewId="0">
      <selection activeCell="Q17" sqref="Q17"/>
    </sheetView>
  </sheetViews>
  <sheetFormatPr baseColWidth="10" defaultRowHeight="14.4" x14ac:dyDescent="0.3"/>
  <cols>
    <col min="6" max="6" width="11.5546875" customWidth="1"/>
  </cols>
  <sheetData>
    <row r="2" spans="2:17" x14ac:dyDescent="0.3">
      <c r="K2" s="12"/>
    </row>
    <row r="3" spans="2:17" x14ac:dyDescent="0.3">
      <c r="B3" s="11" t="s">
        <v>27</v>
      </c>
      <c r="C3" s="11"/>
      <c r="K3" s="12"/>
      <c r="L3" s="14" t="s">
        <v>29</v>
      </c>
      <c r="M3" s="14"/>
      <c r="N3" s="14"/>
      <c r="O3" s="14"/>
      <c r="P3" s="14"/>
      <c r="Q3" s="14"/>
    </row>
    <row r="4" spans="2:17" x14ac:dyDescent="0.3">
      <c r="K4" s="12"/>
    </row>
    <row r="5" spans="2:17" x14ac:dyDescent="0.3">
      <c r="B5" s="13" t="s">
        <v>42</v>
      </c>
      <c r="C5" s="13"/>
      <c r="D5" s="13"/>
      <c r="E5" s="13"/>
      <c r="G5" s="4" t="s">
        <v>34</v>
      </c>
      <c r="H5" s="4"/>
      <c r="K5" s="12"/>
      <c r="L5" s="13" t="s">
        <v>1</v>
      </c>
      <c r="M5" s="13"/>
      <c r="N5" s="13"/>
      <c r="O5" s="13"/>
      <c r="P5" s="13"/>
      <c r="Q5" s="13"/>
    </row>
    <row r="6" spans="2:17" x14ac:dyDescent="0.3">
      <c r="B6" s="9" t="s">
        <v>30</v>
      </c>
      <c r="C6" s="9" t="s">
        <v>31</v>
      </c>
      <c r="D6" s="2" t="s">
        <v>0</v>
      </c>
      <c r="E6" s="2" t="s">
        <v>2</v>
      </c>
      <c r="G6" s="2" t="s">
        <v>9</v>
      </c>
      <c r="H6" s="2" t="s">
        <v>11</v>
      </c>
      <c r="K6" s="12"/>
      <c r="L6" s="9" t="s">
        <v>30</v>
      </c>
      <c r="M6" s="9" t="s">
        <v>31</v>
      </c>
      <c r="N6" s="2" t="s">
        <v>0</v>
      </c>
      <c r="O6" s="2" t="s">
        <v>2</v>
      </c>
      <c r="P6" s="2" t="s">
        <v>16</v>
      </c>
      <c r="Q6" s="2" t="s">
        <v>44</v>
      </c>
    </row>
    <row r="7" spans="2:17" x14ac:dyDescent="0.3">
      <c r="B7" s="2" t="s">
        <v>33</v>
      </c>
      <c r="C7" s="2" t="s">
        <v>32</v>
      </c>
      <c r="D7" s="2" t="s">
        <v>18</v>
      </c>
      <c r="E7" s="2" t="s">
        <v>8</v>
      </c>
      <c r="G7" s="5" t="s">
        <v>10</v>
      </c>
      <c r="H7" s="5" t="s">
        <v>12</v>
      </c>
      <c r="K7" s="12"/>
      <c r="L7" s="2" t="s">
        <v>7</v>
      </c>
      <c r="M7" s="2" t="s">
        <v>32</v>
      </c>
      <c r="N7" s="2" t="s">
        <v>18</v>
      </c>
      <c r="O7" s="2" t="s">
        <v>8</v>
      </c>
      <c r="P7" s="2" t="s">
        <v>45</v>
      </c>
      <c r="Q7" s="2" t="s">
        <v>25</v>
      </c>
    </row>
    <row r="8" spans="2:17" ht="16.2" x14ac:dyDescent="0.3">
      <c r="B8" s="2" t="s">
        <v>3</v>
      </c>
      <c r="C8" s="2" t="s">
        <v>3</v>
      </c>
      <c r="D8" s="2" t="s">
        <v>3</v>
      </c>
      <c r="E8" s="2" t="s">
        <v>6</v>
      </c>
      <c r="G8" s="2" t="s">
        <v>13</v>
      </c>
      <c r="H8" s="2" t="s">
        <v>14</v>
      </c>
      <c r="K8" s="12"/>
      <c r="L8" s="2" t="s">
        <v>5</v>
      </c>
      <c r="M8" s="2" t="s">
        <v>5</v>
      </c>
      <c r="N8" s="2" t="s">
        <v>5</v>
      </c>
      <c r="O8" s="2" t="s">
        <v>4</v>
      </c>
      <c r="P8" s="2" t="s">
        <v>17</v>
      </c>
      <c r="Q8" s="2" t="s">
        <v>24</v>
      </c>
    </row>
    <row r="9" spans="2:17" x14ac:dyDescent="0.3">
      <c r="B9" s="3">
        <v>250</v>
      </c>
      <c r="C9" s="3">
        <v>120</v>
      </c>
      <c r="D9" s="3">
        <v>30</v>
      </c>
      <c r="E9" s="3">
        <v>2.7</v>
      </c>
      <c r="G9" s="3">
        <v>30</v>
      </c>
      <c r="H9" s="3">
        <v>0.25</v>
      </c>
      <c r="K9" s="12"/>
      <c r="L9" s="6">
        <f>Dep/1000</f>
        <v>0.25</v>
      </c>
      <c r="M9" s="6">
        <f>Dip/1000</f>
        <v>0.12</v>
      </c>
      <c r="N9" s="6">
        <f>Epe/1000</f>
        <v>0.03</v>
      </c>
      <c r="O9" s="6">
        <f>Mve*1000</f>
        <v>2700</v>
      </c>
      <c r="P9" s="22">
        <f>(De^2-Di^2)*PI()/4*Ep*Mv</f>
        <v>3.0599897844127981</v>
      </c>
      <c r="Q9" s="7">
        <f>Mp*(De^2+Di^2)/8</f>
        <v>2.9414151802668022E-2</v>
      </c>
    </row>
    <row r="10" spans="2:17" x14ac:dyDescent="0.3">
      <c r="B10" s="1"/>
      <c r="C10" s="1"/>
      <c r="D10" s="1"/>
      <c r="E10" s="1"/>
      <c r="K10" s="12"/>
      <c r="L10" s="1"/>
      <c r="M10" s="1"/>
      <c r="N10" s="1"/>
      <c r="O10" s="1"/>
      <c r="P10" s="1"/>
      <c r="Q10" s="1"/>
    </row>
    <row r="11" spans="2:17" x14ac:dyDescent="0.3">
      <c r="B11" s="1"/>
      <c r="C11" s="1"/>
      <c r="D11" s="1"/>
      <c r="E11" s="1"/>
      <c r="K11" s="12"/>
      <c r="L11" s="1"/>
      <c r="M11" s="1"/>
      <c r="N11" s="1"/>
      <c r="O11" s="1"/>
      <c r="P11" s="1"/>
      <c r="Q11" s="1"/>
    </row>
    <row r="12" spans="2:17" x14ac:dyDescent="0.3">
      <c r="B12" s="1"/>
      <c r="C12" s="1"/>
      <c r="D12" s="1"/>
      <c r="E12" s="1"/>
      <c r="K12" s="12"/>
      <c r="L12" s="1"/>
      <c r="M12" s="1"/>
      <c r="N12" s="1"/>
      <c r="O12" s="1"/>
      <c r="P12" s="1"/>
    </row>
    <row r="13" spans="2:17" x14ac:dyDescent="0.3">
      <c r="B13" s="1"/>
      <c r="C13" s="1"/>
      <c r="D13" s="1"/>
      <c r="E13" s="1"/>
      <c r="K13" s="12"/>
      <c r="L13" s="16" t="s">
        <v>35</v>
      </c>
      <c r="M13" s="17"/>
      <c r="O13" s="1"/>
      <c r="P13" s="1"/>
    </row>
    <row r="14" spans="2:17" x14ac:dyDescent="0.3">
      <c r="B14" s="1"/>
      <c r="C14" s="1"/>
      <c r="D14" s="1"/>
      <c r="E14" s="1"/>
      <c r="K14" s="12"/>
      <c r="L14" s="2" t="s">
        <v>9</v>
      </c>
      <c r="M14" s="2" t="s">
        <v>11</v>
      </c>
      <c r="O14" s="1"/>
      <c r="P14" s="1"/>
    </row>
    <row r="15" spans="2:17" x14ac:dyDescent="0.3">
      <c r="B15" s="1"/>
      <c r="C15" s="1"/>
      <c r="D15" s="1"/>
      <c r="E15" s="1"/>
      <c r="K15" s="12"/>
      <c r="L15" s="5" t="s">
        <v>10</v>
      </c>
      <c r="M15" s="5" t="s">
        <v>12</v>
      </c>
      <c r="O15" s="1"/>
      <c r="P15" s="1"/>
    </row>
    <row r="16" spans="2:17" x14ac:dyDescent="0.3">
      <c r="B16" s="1"/>
      <c r="C16" s="1"/>
      <c r="D16" s="1"/>
      <c r="E16" s="1"/>
      <c r="K16" s="12"/>
      <c r="L16" s="2" t="s">
        <v>15</v>
      </c>
      <c r="M16" s="2" t="s">
        <v>14</v>
      </c>
      <c r="O16" s="1"/>
      <c r="P16" s="1"/>
    </row>
    <row r="17" spans="2:14" x14ac:dyDescent="0.3">
      <c r="B17" s="1"/>
      <c r="C17" s="1"/>
      <c r="D17" s="1"/>
      <c r="E17" s="1"/>
      <c r="K17" s="12"/>
      <c r="L17" s="7">
        <f>RADIANS(θdeg)</f>
        <v>0.52359877559829882</v>
      </c>
      <c r="M17" s="6">
        <f>te</f>
        <v>0.25</v>
      </c>
    </row>
    <row r="18" spans="2:14" x14ac:dyDescent="0.3">
      <c r="B18" s="1"/>
      <c r="C18" s="1"/>
      <c r="D18" s="1"/>
      <c r="E18" s="1"/>
      <c r="K18" s="12"/>
      <c r="M18" s="1"/>
    </row>
    <row r="19" spans="2:14" x14ac:dyDescent="0.3">
      <c r="B19" s="1"/>
      <c r="C19" s="1"/>
      <c r="D19" s="1"/>
      <c r="E19" s="1"/>
      <c r="K19" s="12"/>
      <c r="N19" s="1"/>
    </row>
    <row r="20" spans="2:14" x14ac:dyDescent="0.3">
      <c r="B20" s="1"/>
      <c r="C20" s="1"/>
      <c r="D20" s="1"/>
      <c r="E20" s="1"/>
      <c r="K20" s="12"/>
      <c r="L20" s="14" t="s">
        <v>37</v>
      </c>
      <c r="M20" s="14"/>
    </row>
    <row r="21" spans="2:14" x14ac:dyDescent="0.3">
      <c r="B21" s="1"/>
      <c r="C21" s="1"/>
      <c r="D21" s="1"/>
      <c r="E21" s="1"/>
      <c r="K21" s="12"/>
    </row>
    <row r="22" spans="2:14" x14ac:dyDescent="0.3">
      <c r="B22" s="1"/>
      <c r="C22" s="1"/>
      <c r="D22" s="1"/>
      <c r="E22" s="1"/>
      <c r="K22" s="12"/>
      <c r="L22" s="16" t="s">
        <v>36</v>
      </c>
      <c r="M22" s="17"/>
    </row>
    <row r="23" spans="2:14" x14ac:dyDescent="0.3">
      <c r="B23" s="1"/>
      <c r="C23" s="1"/>
      <c r="D23" s="1"/>
      <c r="E23" s="1"/>
      <c r="K23" s="12"/>
      <c r="L23" s="2" t="s">
        <v>38</v>
      </c>
      <c r="M23" s="2" t="s">
        <v>40</v>
      </c>
    </row>
    <row r="24" spans="2:14" x14ac:dyDescent="0.3">
      <c r="B24" s="1"/>
      <c r="C24" s="1"/>
      <c r="D24" s="1"/>
      <c r="E24" s="1"/>
      <c r="K24" s="12"/>
      <c r="L24" s="2" t="s">
        <v>39</v>
      </c>
      <c r="M24" s="2" t="s">
        <v>41</v>
      </c>
    </row>
    <row r="25" spans="2:14" ht="14.4" customHeight="1" x14ac:dyDescent="0.3">
      <c r="B25" s="1"/>
      <c r="C25" s="1"/>
      <c r="D25" s="1"/>
      <c r="E25" s="1"/>
      <c r="K25" s="12"/>
      <c r="L25" s="21">
        <f>ω_*t</f>
        <v>4.1887902047863905</v>
      </c>
      <c r="M25" s="21">
        <f>30*ω/PI()</f>
        <v>39.999999999999993</v>
      </c>
    </row>
    <row r="26" spans="2:14" x14ac:dyDescent="0.3">
      <c r="B26" s="14" t="s">
        <v>28</v>
      </c>
      <c r="C26" s="14"/>
      <c r="K26" s="12"/>
    </row>
    <row r="27" spans="2:14" x14ac:dyDescent="0.3">
      <c r="B27" s="1"/>
      <c r="C27" s="1"/>
      <c r="K27" s="12"/>
    </row>
    <row r="28" spans="2:14" x14ac:dyDescent="0.3">
      <c r="B28" s="8" t="s">
        <v>19</v>
      </c>
      <c r="C28" s="8" t="s">
        <v>26</v>
      </c>
      <c r="K28" s="12"/>
    </row>
    <row r="29" spans="2:14" x14ac:dyDescent="0.3">
      <c r="B29" s="9" t="s">
        <v>20</v>
      </c>
      <c r="C29" s="2" t="s">
        <v>22</v>
      </c>
      <c r="K29" s="12"/>
    </row>
    <row r="30" spans="2:14" x14ac:dyDescent="0.3">
      <c r="B30" s="9" t="s">
        <v>21</v>
      </c>
      <c r="C30" s="2" t="s">
        <v>23</v>
      </c>
      <c r="K30" s="12"/>
    </row>
    <row r="31" spans="2:14" x14ac:dyDescent="0.3">
      <c r="B31" s="10">
        <f>2*θ/t^2</f>
        <v>16.755160819145562</v>
      </c>
      <c r="C31" s="10">
        <f>J*ω_</f>
        <v>0.49283884381246307</v>
      </c>
      <c r="D31" s="19" t="s">
        <v>43</v>
      </c>
      <c r="E31" s="19"/>
      <c r="F31" s="19"/>
      <c r="G31" s="19"/>
      <c r="H31" s="19"/>
      <c r="K31" s="12"/>
    </row>
    <row r="32" spans="2:14" x14ac:dyDescent="0.3">
      <c r="C32" s="15"/>
      <c r="D32" s="19"/>
      <c r="E32" s="19"/>
      <c r="F32" s="19"/>
      <c r="G32" s="19"/>
      <c r="H32" s="19"/>
      <c r="K32" s="12"/>
    </row>
    <row r="33" spans="2:8" x14ac:dyDescent="0.3">
      <c r="D33" s="20"/>
      <c r="E33" s="20"/>
      <c r="F33" s="20"/>
      <c r="G33" s="20"/>
      <c r="H33" s="20"/>
    </row>
    <row r="34" spans="2:8" x14ac:dyDescent="0.3">
      <c r="C34" s="15"/>
    </row>
    <row r="35" spans="2:8" x14ac:dyDescent="0.3">
      <c r="B35" s="18"/>
      <c r="C35" s="15"/>
    </row>
  </sheetData>
  <mergeCells count="8">
    <mergeCell ref="L20:M20"/>
    <mergeCell ref="L22:M22"/>
    <mergeCell ref="B26:C26"/>
    <mergeCell ref="D31:H33"/>
    <mergeCell ref="B5:E5"/>
    <mergeCell ref="L5:Q5"/>
    <mergeCell ref="L3:Q3"/>
    <mergeCell ref="L13:M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16</vt:i4>
      </vt:variant>
    </vt:vector>
  </HeadingPairs>
  <TitlesOfParts>
    <vt:vector size="17" baseType="lpstr">
      <vt:lpstr>Calculs motorisation plateau</vt:lpstr>
      <vt:lpstr>De</vt:lpstr>
      <vt:lpstr>Dep</vt:lpstr>
      <vt:lpstr>Di</vt:lpstr>
      <vt:lpstr>Dip</vt:lpstr>
      <vt:lpstr>Ep</vt:lpstr>
      <vt:lpstr>Epe</vt:lpstr>
      <vt:lpstr>J</vt:lpstr>
      <vt:lpstr>Mp</vt:lpstr>
      <vt:lpstr>Mv</vt:lpstr>
      <vt:lpstr>Mve</vt:lpstr>
      <vt:lpstr>t</vt:lpstr>
      <vt:lpstr>te</vt:lpstr>
      <vt:lpstr>θ</vt:lpstr>
      <vt:lpstr>θdeg</vt:lpstr>
      <vt:lpstr>ω</vt:lpstr>
      <vt:lpstr>ω_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2023-08-05T16:59:16Z</dcterms:created>
  <dcterms:modified xsi:type="dcterms:W3CDTF">2023-08-06T06:17:26Z</dcterms:modified>
</cp:coreProperties>
</file>