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billard\Desktop\"/>
    </mc:Choice>
  </mc:AlternateContent>
  <bookViews>
    <workbookView xWindow="0" yWindow="0" windowWidth="20490" windowHeight="7155" activeTab="1"/>
  </bookViews>
  <sheets>
    <sheet name="Feuil1" sheetId="1" r:id="rId1"/>
    <sheet name="conclusion" sheetId="2" r:id="rId2"/>
  </sheets>
  <definedNames>
    <definedName name="_xlnm._FilterDatabase" localSheetId="0" hidden="1">Feuil1!$A$1:$K$1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2" i="1"/>
  <c r="C59" i="1" l="1"/>
  <c r="D59" i="1" s="1"/>
  <c r="C43" i="1"/>
  <c r="D43" i="1" s="1"/>
  <c r="C27" i="1"/>
  <c r="D27" i="1" s="1"/>
  <c r="C19" i="1"/>
  <c r="D19" i="1" s="1"/>
  <c r="C58" i="1"/>
  <c r="D58" i="1" s="1"/>
  <c r="C42" i="1"/>
  <c r="D42" i="1" s="1"/>
  <c r="C26" i="1"/>
  <c r="D26" i="1" s="1"/>
  <c r="C18" i="1"/>
  <c r="D18" i="1" s="1"/>
  <c r="C64" i="1"/>
  <c r="D64" i="1" s="1"/>
  <c r="C56" i="1"/>
  <c r="D56" i="1" s="1"/>
  <c r="C48" i="1"/>
  <c r="D48" i="1" s="1"/>
  <c r="C40" i="1"/>
  <c r="D40" i="1" s="1"/>
  <c r="C32" i="1"/>
  <c r="D32" i="1" s="1"/>
  <c r="C24" i="1"/>
  <c r="D24" i="1" s="1"/>
  <c r="C16" i="1"/>
  <c r="D16" i="1" s="1"/>
  <c r="C63" i="1"/>
  <c r="D63" i="1" s="1"/>
  <c r="C55" i="1"/>
  <c r="D55" i="1" s="1"/>
  <c r="C47" i="1"/>
  <c r="D47" i="1" s="1"/>
  <c r="C39" i="1"/>
  <c r="D39" i="1" s="1"/>
  <c r="C31" i="1"/>
  <c r="D31" i="1" s="1"/>
  <c r="C23" i="1"/>
  <c r="D23" i="1" s="1"/>
  <c r="C15" i="1"/>
  <c r="D15" i="1" s="1"/>
  <c r="C7" i="1"/>
  <c r="D7" i="1" s="1"/>
  <c r="C51" i="1"/>
  <c r="D51" i="1" s="1"/>
  <c r="C35" i="1"/>
  <c r="D35" i="1" s="1"/>
  <c r="C11" i="1"/>
  <c r="D11" i="1" s="1"/>
  <c r="C50" i="1"/>
  <c r="D50" i="1" s="1"/>
  <c r="C34" i="1"/>
  <c r="D34" i="1" s="1"/>
  <c r="C10" i="1"/>
  <c r="D10" i="1" s="1"/>
  <c r="C8" i="1"/>
  <c r="D8" i="1" s="1"/>
  <c r="C60" i="1"/>
  <c r="D60" i="1" s="1"/>
  <c r="C52" i="1"/>
  <c r="D52" i="1" s="1"/>
  <c r="C44" i="1"/>
  <c r="D44" i="1" s="1"/>
  <c r="C36" i="1"/>
  <c r="D36" i="1" s="1"/>
  <c r="C28" i="1"/>
  <c r="D28" i="1" s="1"/>
  <c r="C20" i="1"/>
  <c r="D20" i="1" s="1"/>
  <c r="C12" i="1"/>
  <c r="D12" i="1" s="1"/>
  <c r="C4" i="1"/>
  <c r="D4" i="1" s="1"/>
  <c r="C3" i="1"/>
  <c r="D3" i="1" s="1"/>
  <c r="C17" i="1"/>
  <c r="D17" i="1" s="1"/>
  <c r="C57" i="1"/>
  <c r="D57" i="1" s="1"/>
  <c r="C33" i="1"/>
  <c r="D33" i="1" s="1"/>
  <c r="C9" i="1"/>
  <c r="D9" i="1" s="1"/>
  <c r="C2" i="1"/>
  <c r="D2" i="1" s="1"/>
  <c r="C46" i="1"/>
  <c r="D46" i="1" s="1"/>
  <c r="C22" i="1"/>
  <c r="D22" i="1" s="1"/>
  <c r="C14" i="1"/>
  <c r="D14" i="1" s="1"/>
  <c r="C6" i="1"/>
  <c r="D6" i="1" s="1"/>
  <c r="C41" i="1"/>
  <c r="D41" i="1" s="1"/>
  <c r="C54" i="1"/>
  <c r="D54" i="1" s="1"/>
  <c r="C53" i="1"/>
  <c r="D53" i="1" s="1"/>
  <c r="C5" i="1"/>
  <c r="D5" i="1" s="1"/>
  <c r="C25" i="1"/>
  <c r="D25" i="1" s="1"/>
  <c r="C38" i="1"/>
  <c r="D38" i="1" s="1"/>
  <c r="C61" i="1"/>
  <c r="D61" i="1" s="1"/>
  <c r="C37" i="1"/>
  <c r="D37" i="1" s="1"/>
  <c r="C21" i="1"/>
  <c r="D21" i="1" s="1"/>
  <c r="C49" i="1"/>
  <c r="D49" i="1" s="1"/>
  <c r="C62" i="1"/>
  <c r="D62" i="1" s="1"/>
  <c r="C30" i="1"/>
  <c r="D30" i="1" s="1"/>
  <c r="C45" i="1"/>
  <c r="D45" i="1" s="1"/>
  <c r="C29" i="1"/>
  <c r="D29" i="1" s="1"/>
  <c r="C13" i="1"/>
  <c r="D13" i="1" s="1"/>
  <c r="A21" i="2" l="1"/>
  <c r="A46" i="2"/>
  <c r="A35" i="2"/>
  <c r="A32" i="2"/>
  <c r="A58" i="2"/>
  <c r="A37" i="2"/>
  <c r="A20" i="2"/>
  <c r="A34" i="2"/>
  <c r="A40" i="2"/>
  <c r="A19" i="2"/>
  <c r="A13" i="2"/>
  <c r="A62" i="2"/>
  <c r="A61" i="2"/>
  <c r="A14" i="2"/>
  <c r="A3" i="2"/>
  <c r="A60" i="2"/>
  <c r="A50" i="2"/>
  <c r="A7" i="2"/>
  <c r="A16" i="2"/>
  <c r="A26" i="2"/>
  <c r="A45" i="2"/>
  <c r="A57" i="2"/>
  <c r="A44" i="2"/>
  <c r="A10" i="2"/>
  <c r="A64" i="2"/>
  <c r="A5" i="2"/>
  <c r="A6" i="2"/>
  <c r="A17" i="2"/>
  <c r="A51" i="2"/>
  <c r="A63" i="2"/>
  <c r="A18" i="2"/>
  <c r="A49" i="2"/>
  <c r="A38" i="2"/>
  <c r="A54" i="2"/>
  <c r="A33" i="2"/>
  <c r="A36" i="2"/>
  <c r="A8" i="2"/>
  <c r="A11" i="2"/>
  <c r="A15" i="2"/>
  <c r="A47" i="2"/>
  <c r="A56" i="2"/>
  <c r="A43" i="2"/>
  <c r="A59" i="2"/>
  <c r="A2" i="2"/>
  <c r="F2" i="2" s="1"/>
  <c r="B59" i="2" l="1"/>
  <c r="C59" i="2"/>
  <c r="D59" i="2"/>
  <c r="E59" i="2"/>
  <c r="F59" i="2"/>
  <c r="B33" i="2"/>
  <c r="C33" i="2"/>
  <c r="E33" i="2"/>
  <c r="D33" i="2"/>
  <c r="F33" i="2"/>
  <c r="B6" i="2"/>
  <c r="C6" i="2"/>
  <c r="E6" i="2"/>
  <c r="D6" i="2"/>
  <c r="F6" i="2"/>
  <c r="B16" i="2"/>
  <c r="C16" i="2"/>
  <c r="E16" i="2"/>
  <c r="D16" i="2"/>
  <c r="F16" i="2"/>
  <c r="B13" i="2"/>
  <c r="C13" i="2"/>
  <c r="D13" i="2"/>
  <c r="E13" i="2"/>
  <c r="F13" i="2"/>
  <c r="B35" i="2"/>
  <c r="C35" i="2"/>
  <c r="E35" i="2"/>
  <c r="D35" i="2"/>
  <c r="F35" i="2"/>
  <c r="B11" i="2"/>
  <c r="C11" i="2"/>
  <c r="D11" i="2"/>
  <c r="E11" i="2"/>
  <c r="F11" i="2"/>
  <c r="B5" i="2"/>
  <c r="C5" i="2"/>
  <c r="E5" i="2"/>
  <c r="D5" i="2"/>
  <c r="F5" i="2"/>
  <c r="B57" i="2"/>
  <c r="C57" i="2"/>
  <c r="D57" i="2"/>
  <c r="E57" i="2"/>
  <c r="F57" i="2"/>
  <c r="B14" i="2"/>
  <c r="C14" i="2"/>
  <c r="E14" i="2"/>
  <c r="D14" i="2"/>
  <c r="F14" i="2"/>
  <c r="B37" i="2"/>
  <c r="C37" i="2"/>
  <c r="E37" i="2"/>
  <c r="D37" i="2"/>
  <c r="F37" i="2"/>
  <c r="B8" i="2"/>
  <c r="C8" i="2"/>
  <c r="E8" i="2"/>
  <c r="D8" i="2"/>
  <c r="F8" i="2"/>
  <c r="B51" i="2"/>
  <c r="C51" i="2"/>
  <c r="D51" i="2"/>
  <c r="E51" i="2"/>
  <c r="F51" i="2"/>
  <c r="B45" i="2"/>
  <c r="C45" i="2"/>
  <c r="D45" i="2"/>
  <c r="E45" i="2"/>
  <c r="F45" i="2"/>
  <c r="B40" i="2"/>
  <c r="C40" i="2"/>
  <c r="D40" i="2"/>
  <c r="E40" i="2"/>
  <c r="F40" i="2"/>
  <c r="B47" i="2"/>
  <c r="C47" i="2"/>
  <c r="D47" i="2"/>
  <c r="E47" i="2"/>
  <c r="F47" i="2"/>
  <c r="B36" i="2"/>
  <c r="C36" i="2"/>
  <c r="D36" i="2"/>
  <c r="E36" i="2"/>
  <c r="F36" i="2"/>
  <c r="B49" i="2"/>
  <c r="C49" i="2"/>
  <c r="D49" i="2"/>
  <c r="E49" i="2"/>
  <c r="F49" i="2"/>
  <c r="B17" i="2"/>
  <c r="C17" i="2"/>
  <c r="D17" i="2"/>
  <c r="E17" i="2"/>
  <c r="F17" i="2"/>
  <c r="B10" i="2"/>
  <c r="C10" i="2"/>
  <c r="E10" i="2"/>
  <c r="D10" i="2"/>
  <c r="F10" i="2"/>
  <c r="B26" i="2"/>
  <c r="C26" i="2"/>
  <c r="E26" i="2"/>
  <c r="D26" i="2"/>
  <c r="F26" i="2"/>
  <c r="B60" i="2"/>
  <c r="C60" i="2"/>
  <c r="D60" i="2"/>
  <c r="E60" i="2"/>
  <c r="F60" i="2"/>
  <c r="B62" i="2"/>
  <c r="C62" i="2"/>
  <c r="D62" i="2"/>
  <c r="E62" i="2"/>
  <c r="F62" i="2"/>
  <c r="B34" i="2"/>
  <c r="C34" i="2"/>
  <c r="D34" i="2"/>
  <c r="E34" i="2"/>
  <c r="F34" i="2"/>
  <c r="B32" i="2"/>
  <c r="C32" i="2"/>
  <c r="D32" i="2"/>
  <c r="E32" i="2"/>
  <c r="F32" i="2"/>
  <c r="B15" i="2"/>
  <c r="C15" i="2"/>
  <c r="D15" i="2"/>
  <c r="E15" i="2"/>
  <c r="F15" i="2"/>
  <c r="B18" i="2"/>
  <c r="C18" i="2"/>
  <c r="E18" i="2"/>
  <c r="D18" i="2"/>
  <c r="F18" i="2"/>
  <c r="B44" i="2"/>
  <c r="C44" i="2"/>
  <c r="E44" i="2"/>
  <c r="D44" i="2"/>
  <c r="F44" i="2"/>
  <c r="B3" i="2"/>
  <c r="C3" i="2"/>
  <c r="E3" i="2"/>
  <c r="D3" i="2"/>
  <c r="F3" i="2"/>
  <c r="B20" i="2"/>
  <c r="C20" i="2"/>
  <c r="E20" i="2"/>
  <c r="D20" i="2"/>
  <c r="F20" i="2"/>
  <c r="B43" i="2"/>
  <c r="C43" i="2"/>
  <c r="E43" i="2"/>
  <c r="D43" i="2"/>
  <c r="F43" i="2"/>
  <c r="B54" i="2"/>
  <c r="C54" i="2"/>
  <c r="D54" i="2"/>
  <c r="E54" i="2"/>
  <c r="F54" i="2"/>
  <c r="B63" i="2"/>
  <c r="C63" i="2"/>
  <c r="D63" i="2"/>
  <c r="E63" i="2"/>
  <c r="F63" i="2"/>
  <c r="B7" i="2"/>
  <c r="C7" i="2"/>
  <c r="D7" i="2"/>
  <c r="E7" i="2"/>
  <c r="F7" i="2"/>
  <c r="B19" i="2"/>
  <c r="C19" i="2"/>
  <c r="D19" i="2"/>
  <c r="E19" i="2"/>
  <c r="F19" i="2"/>
  <c r="B46" i="2"/>
  <c r="C46" i="2"/>
  <c r="D46" i="2"/>
  <c r="E46" i="2"/>
  <c r="F46" i="2"/>
  <c r="B56" i="2"/>
  <c r="C56" i="2"/>
  <c r="D56" i="2"/>
  <c r="E56" i="2"/>
  <c r="F56" i="2"/>
  <c r="B38" i="2"/>
  <c r="C38" i="2"/>
  <c r="D38" i="2"/>
  <c r="E38" i="2"/>
  <c r="F38" i="2"/>
  <c r="B64" i="2"/>
  <c r="C64" i="2"/>
  <c r="D64" i="2"/>
  <c r="E64" i="2"/>
  <c r="F64" i="2"/>
  <c r="B50" i="2"/>
  <c r="C50" i="2"/>
  <c r="D50" i="2"/>
  <c r="E50" i="2"/>
  <c r="F50" i="2"/>
  <c r="B61" i="2"/>
  <c r="C61" i="2"/>
  <c r="D61" i="2"/>
  <c r="F61" i="2"/>
  <c r="E61" i="2"/>
  <c r="B58" i="2"/>
  <c r="C58" i="2"/>
  <c r="D58" i="2"/>
  <c r="E58" i="2"/>
  <c r="F58" i="2"/>
  <c r="B21" i="2"/>
  <c r="C21" i="2"/>
  <c r="D21" i="2"/>
  <c r="E21" i="2"/>
  <c r="F21" i="2"/>
  <c r="E2" i="2"/>
  <c r="D2" i="2"/>
  <c r="C2" i="2"/>
  <c r="B2" i="2"/>
  <c r="E15" i="1"/>
  <c r="E13" i="1"/>
  <c r="E42" i="1"/>
  <c r="E36" i="1"/>
  <c r="E19" i="1"/>
  <c r="E2" i="1"/>
  <c r="E55" i="1"/>
  <c r="E41" i="1"/>
  <c r="E48" i="1"/>
  <c r="E9" i="1"/>
  <c r="E31" i="1"/>
  <c r="E12" i="1"/>
  <c r="E59" i="1"/>
  <c r="E38" i="1"/>
  <c r="E20" i="1"/>
  <c r="E63" i="1"/>
  <c r="E44" i="1"/>
  <c r="E50" i="1"/>
  <c r="E58" i="1"/>
  <c r="E6" i="1"/>
  <c r="E24" i="1"/>
  <c r="E22" i="1"/>
  <c r="E29" i="1"/>
  <c r="E52" i="1"/>
  <c r="E30" i="1"/>
  <c r="E27" i="1"/>
  <c r="E39" i="1"/>
  <c r="E28" i="1"/>
  <c r="E53" i="1"/>
  <c r="E23" i="1"/>
  <c r="E25" i="1"/>
  <c r="E43" i="1"/>
  <c r="E62" i="1"/>
  <c r="E46" i="1"/>
  <c r="E3" i="1"/>
  <c r="E64" i="1"/>
  <c r="E56" i="1"/>
  <c r="E40" i="1"/>
  <c r="E5" i="1"/>
  <c r="E4" i="1"/>
  <c r="E8" i="1"/>
  <c r="E37" i="1"/>
  <c r="E61" i="1"/>
  <c r="A42" i="2"/>
  <c r="A24" i="2"/>
  <c r="A4" i="2"/>
  <c r="A22" i="2"/>
  <c r="A29" i="2"/>
  <c r="A52" i="2"/>
  <c r="A30" i="2"/>
  <c r="A55" i="2"/>
  <c r="A41" i="2"/>
  <c r="A27" i="2"/>
  <c r="A48" i="2"/>
  <c r="A39" i="2"/>
  <c r="A28" i="2"/>
  <c r="A9" i="2"/>
  <c r="A53" i="2"/>
  <c r="A31" i="2"/>
  <c r="A23" i="2"/>
  <c r="A12" i="2"/>
  <c r="A25" i="2"/>
  <c r="E47" i="1"/>
  <c r="E54" i="1"/>
  <c r="E21" i="1"/>
  <c r="E60" i="1"/>
  <c r="E14" i="1"/>
  <c r="E57" i="1"/>
  <c r="E33" i="1"/>
  <c r="E32" i="1"/>
  <c r="E51" i="1"/>
  <c r="E16" i="1"/>
  <c r="E35" i="1"/>
  <c r="E26" i="1"/>
  <c r="E11" i="1"/>
  <c r="E49" i="1"/>
  <c r="E34" i="1"/>
  <c r="E45" i="1"/>
  <c r="E10" i="1"/>
  <c r="E18" i="1"/>
  <c r="E17" i="1"/>
  <c r="E7" i="1"/>
  <c r="B23" i="2" l="1"/>
  <c r="C23" i="2"/>
  <c r="D23" i="2"/>
  <c r="E23" i="2"/>
  <c r="F23" i="2"/>
  <c r="B28" i="2"/>
  <c r="C28" i="2"/>
  <c r="E28" i="2"/>
  <c r="D28" i="2"/>
  <c r="F28" i="2"/>
  <c r="B41" i="2"/>
  <c r="C41" i="2"/>
  <c r="E41" i="2"/>
  <c r="D41" i="2"/>
  <c r="F41" i="2"/>
  <c r="B29" i="2"/>
  <c r="C29" i="2"/>
  <c r="D29" i="2"/>
  <c r="E29" i="2"/>
  <c r="F29" i="2"/>
  <c r="B42" i="2"/>
  <c r="C42" i="2"/>
  <c r="E42" i="2"/>
  <c r="D42" i="2"/>
  <c r="F42" i="2"/>
  <c r="B31" i="2"/>
  <c r="C31" i="2"/>
  <c r="D31" i="2"/>
  <c r="E31" i="2"/>
  <c r="F31" i="2"/>
  <c r="B39" i="2"/>
  <c r="C39" i="2"/>
  <c r="E39" i="2"/>
  <c r="D39" i="2"/>
  <c r="F39" i="2"/>
  <c r="B55" i="2"/>
  <c r="C55" i="2"/>
  <c r="D55" i="2"/>
  <c r="E55" i="2"/>
  <c r="F55" i="2"/>
  <c r="B22" i="2"/>
  <c r="C22" i="2"/>
  <c r="E22" i="2"/>
  <c r="D22" i="2"/>
  <c r="F22" i="2"/>
  <c r="B12" i="2"/>
  <c r="C12" i="2"/>
  <c r="E12" i="2"/>
  <c r="D12" i="2"/>
  <c r="F12" i="2"/>
  <c r="B9" i="2"/>
  <c r="C9" i="2"/>
  <c r="D9" i="2"/>
  <c r="E9" i="2"/>
  <c r="F9" i="2"/>
  <c r="B27" i="2"/>
  <c r="C27" i="2"/>
  <c r="D27" i="2"/>
  <c r="E27" i="2"/>
  <c r="F27" i="2"/>
  <c r="B52" i="2"/>
  <c r="C52" i="2"/>
  <c r="D52" i="2"/>
  <c r="E52" i="2"/>
  <c r="F52" i="2"/>
  <c r="B24" i="2"/>
  <c r="C24" i="2"/>
  <c r="E24" i="2"/>
  <c r="D24" i="2"/>
  <c r="F24" i="2"/>
  <c r="B25" i="2"/>
  <c r="C25" i="2"/>
  <c r="D25" i="2"/>
  <c r="E25" i="2"/>
  <c r="F25" i="2"/>
  <c r="B53" i="2"/>
  <c r="C53" i="2"/>
  <c r="D53" i="2"/>
  <c r="F53" i="2"/>
  <c r="E53" i="2"/>
  <c r="B48" i="2"/>
  <c r="C48" i="2"/>
  <c r="D48" i="2"/>
  <c r="E48" i="2"/>
  <c r="F48" i="2"/>
  <c r="B30" i="2"/>
  <c r="C30" i="2"/>
  <c r="E30" i="2"/>
  <c r="D30" i="2"/>
  <c r="F30" i="2"/>
  <c r="B4" i="2"/>
  <c r="C4" i="2"/>
  <c r="D4" i="2"/>
  <c r="E4" i="2"/>
  <c r="F4" i="2"/>
</calcChain>
</file>

<file path=xl/sharedStrings.xml><?xml version="1.0" encoding="utf-8"?>
<sst xmlns="http://schemas.openxmlformats.org/spreadsheetml/2006/main" count="85" uniqueCount="77">
  <si>
    <t>20F23GRA-2030</t>
  </si>
  <si>
    <t>20F23GRA-2139</t>
  </si>
  <si>
    <t>20F23GRA-2219</t>
  </si>
  <si>
    <t>20F23GRA-2325</t>
  </si>
  <si>
    <t>20F23GRA-2434</t>
  </si>
  <si>
    <t>20F23GRA-2544</t>
  </si>
  <si>
    <t>20F23GRA-2653</t>
  </si>
  <si>
    <t>20F23GRA-2752</t>
  </si>
  <si>
    <t>20F23GRA-2916</t>
  </si>
  <si>
    <t>20F23GRA-1166</t>
  </si>
  <si>
    <t>20F23GRA-1282</t>
  </si>
  <si>
    <t>20F23GRA-1391</t>
  </si>
  <si>
    <t>20F23GRA-1493</t>
  </si>
  <si>
    <t>20F23GRA-1598</t>
  </si>
  <si>
    <t>20F23GRA-1713</t>
  </si>
  <si>
    <t>20F23GRA-1818</t>
  </si>
  <si>
    <t>20F23GRA-1920</t>
  </si>
  <si>
    <t>20F23GRA-0293</t>
  </si>
  <si>
    <t>20F23GRA-0377</t>
  </si>
  <si>
    <t>20F23GRA-0460</t>
  </si>
  <si>
    <t>20F23GRA-0584</t>
  </si>
  <si>
    <t>20F23GRA-0691</t>
  </si>
  <si>
    <t>20F23GRA-0801</t>
  </si>
  <si>
    <t>20F23GRA-0901</t>
  </si>
  <si>
    <t>20F23GRA-1012</t>
  </si>
  <si>
    <t>20F23GRA-1113</t>
  </si>
  <si>
    <t>20F23GRA-0003</t>
  </si>
  <si>
    <t>20F23GRA-0006</t>
  </si>
  <si>
    <t>20F23GRA-0009</t>
  </si>
  <si>
    <t>20F23GRA-0012</t>
  </si>
  <si>
    <t>20F23GRA-0015</t>
  </si>
  <si>
    <t>20F23GRA-0018</t>
  </si>
  <si>
    <t>20F23GRA-0155</t>
  </si>
  <si>
    <t>20F23GRA-0238</t>
  </si>
  <si>
    <t>20F23GRA-5303</t>
  </si>
  <si>
    <t>20F23GRA-5381</t>
  </si>
  <si>
    <t>20F23GRA-5537</t>
  </si>
  <si>
    <t>20F23GRA-5540</t>
  </si>
  <si>
    <r>
      <t xml:space="preserve"> </t>
    </r>
    <r>
      <rPr>
        <b/>
        <sz val="7.5"/>
        <color rgb="FF000000"/>
        <rFont val="Arial"/>
        <family val="2"/>
      </rPr>
      <t>ID produit</t>
    </r>
  </si>
  <si>
    <t>Couple d'ouverture (N.m)</t>
  </si>
  <si>
    <t>Force de délenchement (N)</t>
  </si>
  <si>
    <t>Pinit (bars)</t>
  </si>
  <si>
    <t>Pmax (bars)</t>
  </si>
  <si>
    <t>/DTr193(%)</t>
  </si>
  <si>
    <t>20F23GRA-5543</t>
  </si>
  <si>
    <t>20F23GRA-5546</t>
  </si>
  <si>
    <t>20F23GRA-5550</t>
  </si>
  <si>
    <t>20F23GRA-5553</t>
  </si>
  <si>
    <t>20F23GRA-5556</t>
  </si>
  <si>
    <t>20F23GRA-4795</t>
  </si>
  <si>
    <t>20F23GRA-4906</t>
  </si>
  <si>
    <t>20F23GRA-4968</t>
  </si>
  <si>
    <t>20F23GRA-5006</t>
  </si>
  <si>
    <t>20F23GRA-5061</t>
  </si>
  <si>
    <t>20F23GRA-5125</t>
  </si>
  <si>
    <t>20F23GRA-5162</t>
  </si>
  <si>
    <t>20F23GRA-5243</t>
  </si>
  <si>
    <t>20F23GRA-3856</t>
  </si>
  <si>
    <t>20F23GRA-3986</t>
  </si>
  <si>
    <t>20F23GRA-4085</t>
  </si>
  <si>
    <t>20F23GRA-4187</t>
  </si>
  <si>
    <t>20F23GRA-4281</t>
  </si>
  <si>
    <t>20F23GRA-4384</t>
  </si>
  <si>
    <t>20F23GRA-4492</t>
  </si>
  <si>
    <t>20F23GRA-4598</t>
  </si>
  <si>
    <t>20F23GRA-2944</t>
  </si>
  <si>
    <t>20F23GRA-3052</t>
  </si>
  <si>
    <t>20F23GRA-3374</t>
  </si>
  <si>
    <t>20F23GRA-3803</t>
  </si>
  <si>
    <t>numéro d'actionneur</t>
  </si>
  <si>
    <t>tirage aléatoire</t>
  </si>
  <si>
    <t>A masquer</t>
  </si>
  <si>
    <t>nb d'échantillons 1</t>
  </si>
  <si>
    <t>nb d'échantillons 2</t>
  </si>
  <si>
    <t>-</t>
  </si>
  <si>
    <t>moyenne 1</t>
  </si>
  <si>
    <t>moyenne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</si>
</sst>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7.5"/>
      <color rgb="FF000000"/>
      <name val="Arial"/>
      <family val="2"/>
    </font>
    <font>
      <sz val="7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0" fillId="0" borderId="0" xfId="0" applyNumberFormat="1"/>
    <xf numFmtId="165" fontId="0" fillId="0" borderId="0" xfId="0" applyNumberFormat="1"/>
    <xf numFmtId="1" fontId="0" fillId="0" borderId="0" xfId="0" applyNumberFormat="1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43" workbookViewId="0">
      <selection activeCell="D7" sqref="D7"/>
    </sheetView>
  </sheetViews>
  <sheetFormatPr baseColWidth="10" defaultRowHeight="15" x14ac:dyDescent="0.25"/>
  <cols>
    <col min="3" max="3" width="4.7109375" customWidth="1"/>
    <col min="4" max="4" width="16.85546875" style="4" bestFit="1" customWidth="1"/>
    <col min="5" max="5" width="6.42578125" customWidth="1"/>
    <col min="6" max="6" width="18.85546875" customWidth="1"/>
  </cols>
  <sheetData>
    <row r="1" spans="1:11" ht="29.25" x14ac:dyDescent="0.25">
      <c r="B1" t="s">
        <v>71</v>
      </c>
      <c r="C1" t="s">
        <v>71</v>
      </c>
      <c r="D1" s="4" t="s">
        <v>70</v>
      </c>
      <c r="E1" t="s">
        <v>71</v>
      </c>
      <c r="F1" s="1" t="s">
        <v>38</v>
      </c>
      <c r="G1" s="2" t="s">
        <v>39</v>
      </c>
      <c r="H1" s="2" t="s">
        <v>40</v>
      </c>
      <c r="I1" s="2" t="s">
        <v>41</v>
      </c>
      <c r="J1" s="2" t="s">
        <v>42</v>
      </c>
      <c r="K1" s="3" t="s">
        <v>43</v>
      </c>
    </row>
    <row r="2" spans="1:11" x14ac:dyDescent="0.25">
      <c r="A2">
        <v>1</v>
      </c>
      <c r="B2">
        <f ca="1">RAND()</f>
        <v>0.85287661009257631</v>
      </c>
      <c r="C2">
        <f ca="1">RANK(B2,B:B,1)</f>
        <v>52</v>
      </c>
      <c r="D2" s="4" t="str">
        <f ca="1">INDEX($F$2:$F$64,C2)</f>
        <v>20F23GRA-3856</v>
      </c>
      <c r="E2">
        <f ca="1">COUNTIF(D:D,D2)</f>
        <v>1</v>
      </c>
      <c r="F2" s="3" t="s">
        <v>0</v>
      </c>
      <c r="G2" s="3">
        <v>0.63700000000000001</v>
      </c>
      <c r="H2" s="3">
        <v>17</v>
      </c>
      <c r="I2" s="3">
        <v>182.4</v>
      </c>
      <c r="J2" s="3">
        <v>273.10000000000002</v>
      </c>
      <c r="K2" s="3">
        <v>98</v>
      </c>
    </row>
    <row r="3" spans="1:11" x14ac:dyDescent="0.25">
      <c r="A3">
        <v>2</v>
      </c>
      <c r="B3">
        <f t="shared" ref="B3:B64" ca="1" si="0">RAND()</f>
        <v>0.60921680859892868</v>
      </c>
      <c r="C3">
        <f t="shared" ref="C3:C64" ca="1" si="1">RANK(B3,B:B,1)</f>
        <v>33</v>
      </c>
      <c r="D3" s="4" t="str">
        <f t="shared" ref="D3:D64" ca="1" si="2">INDEX($F$2:$F$64,C3)</f>
        <v>20F23GRA-0155</v>
      </c>
      <c r="E3">
        <f t="shared" ref="E3:E64" ca="1" si="3">COUNTIF(D:D,D3)</f>
        <v>1</v>
      </c>
      <c r="F3" s="3" t="s">
        <v>1</v>
      </c>
      <c r="G3" s="3">
        <v>0.64200000000000002</v>
      </c>
      <c r="H3" s="3">
        <v>17.63</v>
      </c>
      <c r="I3" s="3">
        <v>189.8</v>
      </c>
      <c r="J3" s="3">
        <v>265.60000000000002</v>
      </c>
      <c r="K3" s="3">
        <v>80.400000000000006</v>
      </c>
    </row>
    <row r="4" spans="1:11" x14ac:dyDescent="0.25">
      <c r="A4">
        <v>3</v>
      </c>
      <c r="B4">
        <f t="shared" ca="1" si="0"/>
        <v>0.25759115529489529</v>
      </c>
      <c r="C4">
        <f t="shared" ca="1" si="1"/>
        <v>11</v>
      </c>
      <c r="D4" s="4" t="str">
        <f t="shared" ca="1" si="2"/>
        <v>20F23GRA-1282</v>
      </c>
      <c r="E4">
        <f t="shared" ca="1" si="3"/>
        <v>1</v>
      </c>
      <c r="F4" s="3" t="s">
        <v>2</v>
      </c>
      <c r="G4" s="3">
        <v>0.75600000000000001</v>
      </c>
      <c r="H4" s="3">
        <v>17.809999999999999</v>
      </c>
      <c r="I4" s="3">
        <v>192.8</v>
      </c>
      <c r="J4" s="3">
        <v>276.39999999999998</v>
      </c>
      <c r="K4" s="3">
        <v>93.6</v>
      </c>
    </row>
    <row r="5" spans="1:11" x14ac:dyDescent="0.25">
      <c r="A5">
        <v>4</v>
      </c>
      <c r="B5">
        <f t="shared" ca="1" si="0"/>
        <v>0.37552127221580833</v>
      </c>
      <c r="C5">
        <f t="shared" ca="1" si="1"/>
        <v>22</v>
      </c>
      <c r="D5" s="4" t="str">
        <f t="shared" ca="1" si="2"/>
        <v>20F23GRA-0691</v>
      </c>
      <c r="E5">
        <f t="shared" ca="1" si="3"/>
        <v>1</v>
      </c>
      <c r="F5" s="3" t="s">
        <v>3</v>
      </c>
      <c r="G5" s="3">
        <v>0.64500000000000002</v>
      </c>
      <c r="H5" s="3">
        <v>16.75</v>
      </c>
      <c r="I5" s="3">
        <v>174.5</v>
      </c>
      <c r="J5" s="3">
        <v>268.7</v>
      </c>
      <c r="K5" s="3">
        <v>95.1</v>
      </c>
    </row>
    <row r="6" spans="1:11" x14ac:dyDescent="0.25">
      <c r="A6">
        <v>5</v>
      </c>
      <c r="B6">
        <f t="shared" ca="1" si="0"/>
        <v>0.2381664452662452</v>
      </c>
      <c r="C6">
        <f t="shared" ca="1" si="1"/>
        <v>10</v>
      </c>
      <c r="D6" s="4" t="str">
        <f t="shared" ca="1" si="2"/>
        <v>20F23GRA-1166</v>
      </c>
      <c r="E6">
        <f t="shared" ca="1" si="3"/>
        <v>1</v>
      </c>
      <c r="F6" s="3" t="s">
        <v>4</v>
      </c>
      <c r="G6" s="3">
        <v>0.78500000000000003</v>
      </c>
      <c r="H6" s="3">
        <v>18.38</v>
      </c>
      <c r="I6" s="3">
        <v>168</v>
      </c>
      <c r="J6" s="3">
        <v>272.7</v>
      </c>
      <c r="K6" s="3">
        <v>98</v>
      </c>
    </row>
    <row r="7" spans="1:11" x14ac:dyDescent="0.25">
      <c r="A7">
        <v>6</v>
      </c>
      <c r="B7">
        <f t="shared" ca="1" si="0"/>
        <v>0.87553911055179545</v>
      </c>
      <c r="C7">
        <f t="shared" ca="1" si="1"/>
        <v>55</v>
      </c>
      <c r="D7" s="4" t="str">
        <f t="shared" ca="1" si="2"/>
        <v>20F23GRA-4187</v>
      </c>
      <c r="E7">
        <f t="shared" ca="1" si="3"/>
        <v>1</v>
      </c>
      <c r="F7" s="3" t="s">
        <v>5</v>
      </c>
      <c r="G7" s="3">
        <v>0.69199999999999995</v>
      </c>
      <c r="H7" s="3">
        <v>16.55</v>
      </c>
      <c r="I7" s="3">
        <v>169.6</v>
      </c>
      <c r="J7" s="3">
        <v>266.2</v>
      </c>
      <c r="K7" s="3">
        <v>97.1</v>
      </c>
    </row>
    <row r="8" spans="1:11" x14ac:dyDescent="0.25">
      <c r="A8">
        <v>7</v>
      </c>
      <c r="B8">
        <f t="shared" ca="1" si="0"/>
        <v>0.69189375680836041</v>
      </c>
      <c r="C8">
        <f t="shared" ca="1" si="1"/>
        <v>40</v>
      </c>
      <c r="D8" s="4" t="str">
        <f t="shared" ca="1" si="2"/>
        <v>20F23GRA-5546</v>
      </c>
      <c r="E8">
        <f t="shared" ca="1" si="3"/>
        <v>1</v>
      </c>
      <c r="F8" s="3" t="s">
        <v>6</v>
      </c>
      <c r="G8" s="3">
        <v>0.70799999999999996</v>
      </c>
      <c r="H8" s="3">
        <v>17.420000000000002</v>
      </c>
      <c r="I8" s="3">
        <v>174.8</v>
      </c>
      <c r="J8" s="3">
        <v>278</v>
      </c>
      <c r="K8" s="3">
        <v>98</v>
      </c>
    </row>
    <row r="9" spans="1:11" x14ac:dyDescent="0.25">
      <c r="A9">
        <v>8</v>
      </c>
      <c r="B9">
        <f t="shared" ca="1" si="0"/>
        <v>0.1282133973283901</v>
      </c>
      <c r="C9">
        <f t="shared" ca="1" si="1"/>
        <v>7</v>
      </c>
      <c r="D9" s="4" t="str">
        <f t="shared" ca="1" si="2"/>
        <v>20F23GRA-2653</v>
      </c>
      <c r="E9">
        <f t="shared" ca="1" si="3"/>
        <v>1</v>
      </c>
      <c r="F9" s="3" t="s">
        <v>7</v>
      </c>
      <c r="G9" s="3">
        <v>0.82899999999999996</v>
      </c>
      <c r="H9" s="3">
        <v>17.399999999999999</v>
      </c>
      <c r="I9" s="3">
        <v>176.4</v>
      </c>
      <c r="J9" s="3">
        <v>274.60000000000002</v>
      </c>
      <c r="K9" s="3">
        <v>98</v>
      </c>
    </row>
    <row r="10" spans="1:11" x14ac:dyDescent="0.25">
      <c r="A10">
        <v>9</v>
      </c>
      <c r="B10">
        <f t="shared" ca="1" si="0"/>
        <v>0.34966659276765932</v>
      </c>
      <c r="C10">
        <f t="shared" ca="1" si="1"/>
        <v>19</v>
      </c>
      <c r="D10" s="4" t="str">
        <f t="shared" ca="1" si="2"/>
        <v>20F23GRA-0377</v>
      </c>
      <c r="E10">
        <f t="shared" ca="1" si="3"/>
        <v>1</v>
      </c>
      <c r="F10" s="3" t="s">
        <v>8</v>
      </c>
      <c r="G10" s="3">
        <v>0.72599999999999998</v>
      </c>
      <c r="H10" s="3">
        <v>17.75</v>
      </c>
      <c r="I10" s="3">
        <v>183.6</v>
      </c>
      <c r="J10" s="3">
        <v>274.10000000000002</v>
      </c>
      <c r="K10" s="3">
        <v>98</v>
      </c>
    </row>
    <row r="11" spans="1:11" x14ac:dyDescent="0.25">
      <c r="A11">
        <v>10</v>
      </c>
      <c r="B11">
        <f t="shared" ca="1" si="0"/>
        <v>0.66449305423020744</v>
      </c>
      <c r="C11">
        <f t="shared" ca="1" si="1"/>
        <v>38</v>
      </c>
      <c r="D11" s="4" t="str">
        <f t="shared" ca="1" si="2"/>
        <v>20F23GRA-5540</v>
      </c>
      <c r="E11">
        <f t="shared" ca="1" si="3"/>
        <v>1</v>
      </c>
      <c r="F11" s="3" t="s">
        <v>9</v>
      </c>
      <c r="G11" s="3">
        <v>0.79100000000000004</v>
      </c>
      <c r="H11" s="3">
        <v>17.100000000000001</v>
      </c>
      <c r="I11" s="3">
        <v>165.8</v>
      </c>
      <c r="J11" s="3">
        <v>256.7</v>
      </c>
      <c r="K11" s="3">
        <v>86.2</v>
      </c>
    </row>
    <row r="12" spans="1:11" x14ac:dyDescent="0.25">
      <c r="A12">
        <v>11</v>
      </c>
      <c r="B12">
        <f t="shared" ca="1" si="0"/>
        <v>3.2248548596462534E-2</v>
      </c>
      <c r="C12">
        <f t="shared" ca="1" si="1"/>
        <v>3</v>
      </c>
      <c r="D12" s="4" t="str">
        <f t="shared" ca="1" si="2"/>
        <v>20F23GRA-2219</v>
      </c>
      <c r="E12">
        <f t="shared" ca="1" si="3"/>
        <v>1</v>
      </c>
      <c r="F12" s="3" t="s">
        <v>10</v>
      </c>
      <c r="G12" s="3">
        <v>0.61899999999999999</v>
      </c>
      <c r="H12" s="3">
        <v>19.38</v>
      </c>
      <c r="I12" s="3">
        <v>183</v>
      </c>
      <c r="J12" s="3">
        <v>269.39999999999998</v>
      </c>
      <c r="K12" s="3">
        <v>98</v>
      </c>
    </row>
    <row r="13" spans="1:11" x14ac:dyDescent="0.25">
      <c r="A13">
        <v>12</v>
      </c>
      <c r="B13">
        <f t="shared" ca="1" si="0"/>
        <v>0.83249302966837402</v>
      </c>
      <c r="C13">
        <f t="shared" ca="1" si="1"/>
        <v>50</v>
      </c>
      <c r="D13" s="4" t="str">
        <f t="shared" ca="1" si="2"/>
        <v>20F23GRA-5162</v>
      </c>
      <c r="E13">
        <f t="shared" ca="1" si="3"/>
        <v>1</v>
      </c>
      <c r="F13" s="3" t="s">
        <v>11</v>
      </c>
      <c r="G13" s="3">
        <v>0.64100000000000001</v>
      </c>
      <c r="H13" s="3">
        <v>16.64</v>
      </c>
      <c r="I13" s="3">
        <v>179.9</v>
      </c>
      <c r="J13" s="3">
        <v>253</v>
      </c>
      <c r="K13" s="3">
        <v>74.599999999999994</v>
      </c>
    </row>
    <row r="14" spans="1:11" x14ac:dyDescent="0.25">
      <c r="A14">
        <v>13</v>
      </c>
      <c r="B14">
        <f t="shared" ca="1" si="0"/>
        <v>0.87447794941241963</v>
      </c>
      <c r="C14">
        <f t="shared" ca="1" si="1"/>
        <v>54</v>
      </c>
      <c r="D14" s="4" t="str">
        <f t="shared" ca="1" si="2"/>
        <v>20F23GRA-4085</v>
      </c>
      <c r="E14">
        <f t="shared" ca="1" si="3"/>
        <v>1</v>
      </c>
      <c r="F14" s="3" t="s">
        <v>12</v>
      </c>
      <c r="G14" s="3">
        <v>0.79300000000000004</v>
      </c>
      <c r="H14" s="3">
        <v>17.97</v>
      </c>
      <c r="I14" s="3">
        <v>181.6</v>
      </c>
      <c r="J14" s="3">
        <v>269.3</v>
      </c>
      <c r="K14" s="3">
        <v>93.8</v>
      </c>
    </row>
    <row r="15" spans="1:11" x14ac:dyDescent="0.25">
      <c r="A15">
        <v>14</v>
      </c>
      <c r="B15">
        <f t="shared" ca="1" si="0"/>
        <v>0.78662493636407238</v>
      </c>
      <c r="C15">
        <f t="shared" ca="1" si="1"/>
        <v>46</v>
      </c>
      <c r="D15" s="4" t="str">
        <f t="shared" ca="1" si="2"/>
        <v>20F23GRA-4968</v>
      </c>
      <c r="E15">
        <f t="shared" ca="1" si="3"/>
        <v>1</v>
      </c>
      <c r="F15" s="3" t="s">
        <v>13</v>
      </c>
      <c r="G15" s="3">
        <v>0.60899999999999999</v>
      </c>
      <c r="H15" s="3">
        <v>17.5</v>
      </c>
      <c r="I15" s="3">
        <v>180.7</v>
      </c>
      <c r="J15" s="3">
        <v>271.39999999999998</v>
      </c>
      <c r="K15" s="3">
        <v>95</v>
      </c>
    </row>
    <row r="16" spans="1:11" x14ac:dyDescent="0.25">
      <c r="A16">
        <v>15</v>
      </c>
      <c r="B16">
        <f t="shared" ca="1" si="0"/>
        <v>0.56257170035036097</v>
      </c>
      <c r="C16">
        <f t="shared" ca="1" si="1"/>
        <v>31</v>
      </c>
      <c r="D16" s="4" t="str">
        <f t="shared" ca="1" si="2"/>
        <v>20F23GRA-0015</v>
      </c>
      <c r="E16">
        <f t="shared" ca="1" si="3"/>
        <v>1</v>
      </c>
      <c r="F16" s="3" t="s">
        <v>14</v>
      </c>
      <c r="G16" s="3">
        <v>0.751</v>
      </c>
      <c r="H16" s="3">
        <v>16.57</v>
      </c>
      <c r="I16" s="3">
        <v>190.9</v>
      </c>
      <c r="J16" s="3">
        <v>270.60000000000002</v>
      </c>
      <c r="K16" s="3">
        <v>86.5</v>
      </c>
    </row>
    <row r="17" spans="1:11" x14ac:dyDescent="0.25">
      <c r="A17">
        <v>16</v>
      </c>
      <c r="B17">
        <f t="shared" ca="1" si="0"/>
        <v>0.21894072612059667</v>
      </c>
      <c r="C17">
        <f t="shared" ca="1" si="1"/>
        <v>9</v>
      </c>
      <c r="D17" s="4" t="str">
        <f t="shared" ca="1" si="2"/>
        <v>20F23GRA-2916</v>
      </c>
      <c r="E17">
        <f t="shared" ca="1" si="3"/>
        <v>1</v>
      </c>
      <c r="F17" s="3" t="s">
        <v>15</v>
      </c>
      <c r="G17" s="3">
        <v>0.63600000000000001</v>
      </c>
      <c r="H17" s="3">
        <v>17.89</v>
      </c>
      <c r="I17" s="3">
        <v>172.4</v>
      </c>
      <c r="J17" s="3">
        <v>267.3</v>
      </c>
      <c r="K17" s="3">
        <v>98</v>
      </c>
    </row>
    <row r="18" spans="1:11" x14ac:dyDescent="0.25">
      <c r="A18">
        <v>17</v>
      </c>
      <c r="B18">
        <f t="shared" ca="1" si="0"/>
        <v>0.36999309831525207</v>
      </c>
      <c r="C18">
        <f t="shared" ca="1" si="1"/>
        <v>21</v>
      </c>
      <c r="D18" s="4" t="str">
        <f t="shared" ca="1" si="2"/>
        <v>20F23GRA-0584</v>
      </c>
      <c r="E18">
        <f t="shared" ca="1" si="3"/>
        <v>1</v>
      </c>
      <c r="F18" s="3" t="s">
        <v>16</v>
      </c>
      <c r="G18" s="3">
        <v>0.60199999999999998</v>
      </c>
      <c r="H18" s="3">
        <v>17.36</v>
      </c>
      <c r="I18" s="3">
        <v>170.9</v>
      </c>
      <c r="J18" s="3">
        <v>247.8</v>
      </c>
      <c r="K18" s="3">
        <v>74.3</v>
      </c>
    </row>
    <row r="19" spans="1:11" x14ac:dyDescent="0.25">
      <c r="A19">
        <v>18</v>
      </c>
      <c r="B19">
        <f t="shared" ca="1" si="0"/>
        <v>0.56742569047681046</v>
      </c>
      <c r="C19">
        <f t="shared" ca="1" si="1"/>
        <v>32</v>
      </c>
      <c r="D19" s="4" t="str">
        <f t="shared" ca="1" si="2"/>
        <v>20F23GRA-0018</v>
      </c>
      <c r="E19">
        <f t="shared" ca="1" si="3"/>
        <v>1</v>
      </c>
      <c r="F19" s="3" t="s">
        <v>17</v>
      </c>
      <c r="G19" s="3">
        <v>0.72199999999999998</v>
      </c>
      <c r="H19" s="3">
        <v>16.63</v>
      </c>
      <c r="I19" s="3">
        <v>182.3</v>
      </c>
      <c r="J19" s="3">
        <v>266.5</v>
      </c>
      <c r="K19" s="3">
        <v>97.8</v>
      </c>
    </row>
    <row r="20" spans="1:11" x14ac:dyDescent="0.25">
      <c r="A20">
        <v>19</v>
      </c>
      <c r="B20">
        <f t="shared" ca="1" si="0"/>
        <v>0.7805478199118967</v>
      </c>
      <c r="C20">
        <f t="shared" ca="1" si="1"/>
        <v>45</v>
      </c>
      <c r="D20" s="4" t="str">
        <f t="shared" ca="1" si="2"/>
        <v>20F23GRA-4906</v>
      </c>
      <c r="E20">
        <f t="shared" ca="1" si="3"/>
        <v>1</v>
      </c>
      <c r="F20" s="3" t="s">
        <v>18</v>
      </c>
      <c r="G20" s="3">
        <v>0.753</v>
      </c>
      <c r="H20" s="3">
        <v>17.46</v>
      </c>
      <c r="I20" s="3">
        <v>192.1</v>
      </c>
      <c r="J20" s="3">
        <v>271.60000000000002</v>
      </c>
      <c r="K20" s="3">
        <v>90.7</v>
      </c>
    </row>
    <row r="21" spans="1:11" x14ac:dyDescent="0.25">
      <c r="A21">
        <v>20</v>
      </c>
      <c r="B21">
        <f t="shared" ca="1" si="0"/>
        <v>2.2478035500028692E-4</v>
      </c>
      <c r="C21">
        <f t="shared" ca="1" si="1"/>
        <v>1</v>
      </c>
      <c r="D21" s="4" t="str">
        <f t="shared" ca="1" si="2"/>
        <v>20F23GRA-2030</v>
      </c>
      <c r="E21">
        <f t="shared" ca="1" si="3"/>
        <v>1</v>
      </c>
      <c r="F21" s="3" t="s">
        <v>19</v>
      </c>
      <c r="G21" s="3">
        <v>0.77600000000000002</v>
      </c>
      <c r="H21" s="3">
        <v>17.55</v>
      </c>
      <c r="I21" s="3">
        <v>171.5</v>
      </c>
      <c r="J21" s="3">
        <v>267.60000000000002</v>
      </c>
      <c r="K21" s="3">
        <v>98</v>
      </c>
    </row>
    <row r="22" spans="1:11" x14ac:dyDescent="0.25">
      <c r="A22">
        <v>21</v>
      </c>
      <c r="B22">
        <f t="shared" ca="1" si="0"/>
        <v>0.96071572615182899</v>
      </c>
      <c r="C22">
        <f t="shared" ca="1" si="1"/>
        <v>62</v>
      </c>
      <c r="D22" s="4" t="str">
        <f t="shared" ca="1" si="2"/>
        <v>20F23GRA-3374</v>
      </c>
      <c r="E22">
        <f t="shared" ca="1" si="3"/>
        <v>1</v>
      </c>
      <c r="F22" s="3" t="s">
        <v>20</v>
      </c>
      <c r="G22" s="3">
        <v>0.622</v>
      </c>
      <c r="H22" s="3">
        <v>16.45</v>
      </c>
      <c r="I22" s="3">
        <v>192.8</v>
      </c>
      <c r="J22" s="3">
        <v>271</v>
      </c>
      <c r="K22" s="3">
        <v>93.7</v>
      </c>
    </row>
    <row r="23" spans="1:11" x14ac:dyDescent="0.25">
      <c r="A23">
        <v>22</v>
      </c>
      <c r="B23">
        <f t="shared" ca="1" si="0"/>
        <v>0.47710668541306034</v>
      </c>
      <c r="C23">
        <f t="shared" ca="1" si="1"/>
        <v>26</v>
      </c>
      <c r="D23" s="4" t="str">
        <f t="shared" ca="1" si="2"/>
        <v>20F23GRA-1113</v>
      </c>
      <c r="E23">
        <f t="shared" ca="1" si="3"/>
        <v>1</v>
      </c>
      <c r="F23" s="3" t="s">
        <v>21</v>
      </c>
      <c r="G23" s="3">
        <v>0.626</v>
      </c>
      <c r="H23" s="3">
        <v>17.73</v>
      </c>
      <c r="I23" s="3">
        <v>174.2</v>
      </c>
      <c r="J23" s="3">
        <v>269.10000000000002</v>
      </c>
      <c r="K23" s="3">
        <v>98</v>
      </c>
    </row>
    <row r="24" spans="1:11" x14ac:dyDescent="0.25">
      <c r="A24">
        <v>23</v>
      </c>
      <c r="B24">
        <f t="shared" ca="1" si="0"/>
        <v>0.92335559286698565</v>
      </c>
      <c r="C24">
        <f t="shared" ca="1" si="1"/>
        <v>59</v>
      </c>
      <c r="D24" s="4" t="str">
        <f t="shared" ca="1" si="2"/>
        <v>20F23GRA-4598</v>
      </c>
      <c r="E24">
        <f t="shared" ca="1" si="3"/>
        <v>1</v>
      </c>
      <c r="F24" s="3" t="s">
        <v>22</v>
      </c>
      <c r="G24" s="3">
        <v>0.67900000000000005</v>
      </c>
      <c r="H24" s="3">
        <v>17.239999999999998</v>
      </c>
      <c r="I24" s="3">
        <v>192</v>
      </c>
      <c r="J24" s="3">
        <v>265.10000000000002</v>
      </c>
      <c r="K24" s="3">
        <v>90.5</v>
      </c>
    </row>
    <row r="25" spans="1:11" x14ac:dyDescent="0.25">
      <c r="A25">
        <v>24</v>
      </c>
      <c r="B25">
        <f t="shared" ca="1" si="0"/>
        <v>0.65578256323479156</v>
      </c>
      <c r="C25">
        <f t="shared" ca="1" si="1"/>
        <v>37</v>
      </c>
      <c r="D25" s="4" t="str">
        <f t="shared" ca="1" si="2"/>
        <v>20F23GRA-5537</v>
      </c>
      <c r="E25">
        <f t="shared" ca="1" si="3"/>
        <v>1</v>
      </c>
      <c r="F25" s="3" t="s">
        <v>23</v>
      </c>
      <c r="G25" s="3">
        <v>0.873</v>
      </c>
      <c r="H25" s="3">
        <v>17.75</v>
      </c>
      <c r="I25" s="3">
        <v>198.4</v>
      </c>
      <c r="J25" s="3">
        <v>278.8</v>
      </c>
      <c r="K25" s="3">
        <v>98</v>
      </c>
    </row>
    <row r="26" spans="1:11" x14ac:dyDescent="0.25">
      <c r="A26">
        <v>25</v>
      </c>
      <c r="B26">
        <f t="shared" ca="1" si="0"/>
        <v>0.40131350600257409</v>
      </c>
      <c r="C26">
        <f t="shared" ca="1" si="1"/>
        <v>23</v>
      </c>
      <c r="D26" s="4" t="str">
        <f t="shared" ca="1" si="2"/>
        <v>20F23GRA-0801</v>
      </c>
      <c r="E26">
        <f t="shared" ca="1" si="3"/>
        <v>1</v>
      </c>
      <c r="F26" s="3" t="s">
        <v>24</v>
      </c>
      <c r="G26" s="3">
        <v>0.68400000000000005</v>
      </c>
      <c r="H26" s="3">
        <v>16.690000000000001</v>
      </c>
      <c r="I26" s="3">
        <v>181.6</v>
      </c>
      <c r="J26" s="3">
        <v>268.39999999999998</v>
      </c>
      <c r="K26" s="3">
        <v>97.9</v>
      </c>
    </row>
    <row r="27" spans="1:11" x14ac:dyDescent="0.25">
      <c r="A27">
        <v>26</v>
      </c>
      <c r="B27">
        <f t="shared" ca="1" si="0"/>
        <v>0.49338656414916793</v>
      </c>
      <c r="C27">
        <f t="shared" ca="1" si="1"/>
        <v>27</v>
      </c>
      <c r="D27" s="4" t="str">
        <f t="shared" ca="1" si="2"/>
        <v>20F23GRA-0003</v>
      </c>
      <c r="E27">
        <f t="shared" ca="1" si="3"/>
        <v>1</v>
      </c>
      <c r="F27" s="3" t="s">
        <v>25</v>
      </c>
      <c r="G27" s="3">
        <v>0.69099999999999995</v>
      </c>
      <c r="H27" s="3">
        <v>16.98</v>
      </c>
      <c r="I27" s="3">
        <v>144.1</v>
      </c>
      <c r="J27" s="3">
        <v>246.6</v>
      </c>
      <c r="K27" s="3">
        <v>80.599999999999994</v>
      </c>
    </row>
    <row r="28" spans="1:11" x14ac:dyDescent="0.25">
      <c r="A28">
        <v>27</v>
      </c>
      <c r="B28">
        <f t="shared" ca="1" si="0"/>
        <v>0.99934220746312141</v>
      </c>
      <c r="C28">
        <f t="shared" ca="1" si="1"/>
        <v>63</v>
      </c>
      <c r="D28" s="4" t="str">
        <f t="shared" ca="1" si="2"/>
        <v>20F23GRA-3803</v>
      </c>
      <c r="E28">
        <f t="shared" ca="1" si="3"/>
        <v>1</v>
      </c>
      <c r="F28" s="3" t="s">
        <v>26</v>
      </c>
      <c r="G28" s="3">
        <v>0.70099999999999996</v>
      </c>
      <c r="H28" s="3">
        <v>17.38</v>
      </c>
      <c r="I28" s="3">
        <v>175.7</v>
      </c>
      <c r="J28" s="3">
        <v>262.5</v>
      </c>
      <c r="K28" s="3">
        <v>95</v>
      </c>
    </row>
    <row r="29" spans="1:11" x14ac:dyDescent="0.25">
      <c r="A29">
        <v>28</v>
      </c>
      <c r="B29">
        <f t="shared" ca="1" si="0"/>
        <v>0.8301987873222253</v>
      </c>
      <c r="C29">
        <f t="shared" ca="1" si="1"/>
        <v>49</v>
      </c>
      <c r="D29" s="4" t="str">
        <f t="shared" ca="1" si="2"/>
        <v>20F23GRA-5125</v>
      </c>
      <c r="E29">
        <f t="shared" ca="1" si="3"/>
        <v>1</v>
      </c>
      <c r="F29" s="3" t="s">
        <v>27</v>
      </c>
      <c r="G29" s="3">
        <v>0.7</v>
      </c>
      <c r="H29" s="3">
        <v>16.489999999999998</v>
      </c>
      <c r="I29" s="3">
        <v>180.5</v>
      </c>
      <c r="J29" s="3">
        <v>270.3</v>
      </c>
      <c r="K29" s="3">
        <v>95.8</v>
      </c>
    </row>
    <row r="30" spans="1:11" x14ac:dyDescent="0.25">
      <c r="A30">
        <v>29</v>
      </c>
      <c r="B30">
        <f t="shared" ca="1" si="0"/>
        <v>0.61430718667009654</v>
      </c>
      <c r="C30">
        <f t="shared" ca="1" si="1"/>
        <v>34</v>
      </c>
      <c r="D30" s="4" t="str">
        <f t="shared" ca="1" si="2"/>
        <v>20F23GRA-0238</v>
      </c>
      <c r="E30">
        <f t="shared" ca="1" si="3"/>
        <v>1</v>
      </c>
      <c r="F30" s="3" t="s">
        <v>28</v>
      </c>
      <c r="G30" s="3">
        <v>0.71599999999999997</v>
      </c>
      <c r="H30" s="3">
        <v>17.43</v>
      </c>
      <c r="I30" s="3">
        <v>171.9</v>
      </c>
      <c r="J30" s="3">
        <v>264.89999999999998</v>
      </c>
      <c r="K30" s="3">
        <v>98</v>
      </c>
    </row>
    <row r="31" spans="1:11" x14ac:dyDescent="0.25">
      <c r="A31">
        <v>30</v>
      </c>
      <c r="B31">
        <f t="shared" ca="1" si="0"/>
        <v>0.33169901317427442</v>
      </c>
      <c r="C31">
        <f t="shared" ca="1" si="1"/>
        <v>17</v>
      </c>
      <c r="D31" s="4" t="str">
        <f t="shared" ca="1" si="2"/>
        <v>20F23GRA-1920</v>
      </c>
      <c r="E31">
        <f t="shared" ca="1" si="3"/>
        <v>1</v>
      </c>
      <c r="F31" s="3" t="s">
        <v>29</v>
      </c>
      <c r="G31" s="3">
        <v>0.79600000000000004</v>
      </c>
      <c r="H31" s="3">
        <v>16.940000000000001</v>
      </c>
      <c r="I31" s="3">
        <v>185</v>
      </c>
      <c r="J31" s="3">
        <v>277.8</v>
      </c>
      <c r="K31" s="3">
        <v>98</v>
      </c>
    </row>
    <row r="32" spans="1:11" x14ac:dyDescent="0.25">
      <c r="A32">
        <v>31</v>
      </c>
      <c r="B32">
        <f t="shared" ca="1" si="0"/>
        <v>0.67718440244329059</v>
      </c>
      <c r="C32">
        <f t="shared" ca="1" si="1"/>
        <v>39</v>
      </c>
      <c r="D32" s="4" t="str">
        <f t="shared" ca="1" si="2"/>
        <v>20F23GRA-5543</v>
      </c>
      <c r="E32">
        <f t="shared" ca="1" si="3"/>
        <v>1</v>
      </c>
      <c r="F32" s="3" t="s">
        <v>30</v>
      </c>
      <c r="G32" s="3">
        <v>0.71899999999999997</v>
      </c>
      <c r="H32" s="3">
        <v>17.22</v>
      </c>
      <c r="I32" s="3">
        <v>182.9</v>
      </c>
      <c r="J32" s="3">
        <v>275.60000000000002</v>
      </c>
      <c r="K32" s="3">
        <v>98</v>
      </c>
    </row>
    <row r="33" spans="1:11" x14ac:dyDescent="0.25">
      <c r="A33">
        <v>32</v>
      </c>
      <c r="B33">
        <f t="shared" ca="1" si="0"/>
        <v>0.4094758136735428</v>
      </c>
      <c r="C33">
        <f t="shared" ca="1" si="1"/>
        <v>24</v>
      </c>
      <c r="D33" s="4" t="str">
        <f t="shared" ca="1" si="2"/>
        <v>20F23GRA-0901</v>
      </c>
      <c r="E33">
        <f t="shared" ca="1" si="3"/>
        <v>1</v>
      </c>
      <c r="F33" s="3" t="s">
        <v>31</v>
      </c>
      <c r="G33" s="3">
        <v>0.81100000000000005</v>
      </c>
      <c r="H33" s="3">
        <v>16.95</v>
      </c>
      <c r="I33" s="3">
        <v>177.2</v>
      </c>
      <c r="J33" s="3">
        <v>256.5</v>
      </c>
      <c r="K33" s="3">
        <v>82.2</v>
      </c>
    </row>
    <row r="34" spans="1:11" x14ac:dyDescent="0.25">
      <c r="A34">
        <v>33</v>
      </c>
      <c r="B34">
        <f t="shared" ca="1" si="0"/>
        <v>0.83356702356272605</v>
      </c>
      <c r="C34">
        <f t="shared" ca="1" si="1"/>
        <v>51</v>
      </c>
      <c r="D34" s="4" t="str">
        <f t="shared" ca="1" si="2"/>
        <v>20F23GRA-5243</v>
      </c>
      <c r="E34">
        <f t="shared" ca="1" si="3"/>
        <v>1</v>
      </c>
      <c r="F34" s="3" t="s">
        <v>32</v>
      </c>
      <c r="G34" s="3">
        <v>0.77</v>
      </c>
      <c r="H34" s="3">
        <v>17.29</v>
      </c>
      <c r="I34" s="3">
        <v>169.1</v>
      </c>
      <c r="J34" s="3">
        <v>256.3</v>
      </c>
      <c r="K34" s="3">
        <v>82.7</v>
      </c>
    </row>
    <row r="35" spans="1:11" x14ac:dyDescent="0.25">
      <c r="A35">
        <v>34</v>
      </c>
      <c r="B35">
        <f t="shared" ca="1" si="0"/>
        <v>0.28654123396613629</v>
      </c>
      <c r="C35">
        <f t="shared" ca="1" si="1"/>
        <v>13</v>
      </c>
      <c r="D35" s="4" t="str">
        <f t="shared" ca="1" si="2"/>
        <v>20F23GRA-1493</v>
      </c>
      <c r="E35">
        <f t="shared" ca="1" si="3"/>
        <v>1</v>
      </c>
      <c r="F35" s="3" t="s">
        <v>33</v>
      </c>
      <c r="G35" s="3">
        <v>0.73899999999999999</v>
      </c>
      <c r="H35" s="3">
        <v>16.52</v>
      </c>
      <c r="I35" s="3">
        <v>185</v>
      </c>
      <c r="J35" s="3">
        <v>268.89999999999998</v>
      </c>
      <c r="K35" s="3">
        <v>88.6</v>
      </c>
    </row>
    <row r="36" spans="1:11" x14ac:dyDescent="0.25">
      <c r="A36">
        <v>35</v>
      </c>
      <c r="B36">
        <f t="shared" ca="1" si="0"/>
        <v>0.27684481177424147</v>
      </c>
      <c r="C36">
        <f t="shared" ca="1" si="1"/>
        <v>12</v>
      </c>
      <c r="D36" s="4" t="str">
        <f t="shared" ca="1" si="2"/>
        <v>20F23GRA-1391</v>
      </c>
      <c r="E36">
        <f t="shared" ca="1" si="3"/>
        <v>1</v>
      </c>
      <c r="F36" s="3" t="s">
        <v>34</v>
      </c>
      <c r="G36" s="3">
        <v>0.85399999999999998</v>
      </c>
      <c r="H36" s="3">
        <v>17.96</v>
      </c>
      <c r="I36" s="3">
        <v>181.9</v>
      </c>
      <c r="J36" s="3">
        <v>271.5</v>
      </c>
      <c r="K36" s="3">
        <v>94.6</v>
      </c>
    </row>
    <row r="37" spans="1:11" x14ac:dyDescent="0.25">
      <c r="A37">
        <v>36</v>
      </c>
      <c r="B37">
        <f t="shared" ca="1" si="0"/>
        <v>0.36225288292540569</v>
      </c>
      <c r="C37">
        <f t="shared" ca="1" si="1"/>
        <v>20</v>
      </c>
      <c r="D37" s="4" t="str">
        <f t="shared" ca="1" si="2"/>
        <v>20F23GRA-0460</v>
      </c>
      <c r="E37">
        <f t="shared" ca="1" si="3"/>
        <v>1</v>
      </c>
      <c r="F37" s="3" t="s">
        <v>35</v>
      </c>
      <c r="G37" s="3">
        <v>0.76100000000000001</v>
      </c>
      <c r="H37" s="3">
        <v>17.25</v>
      </c>
      <c r="I37" s="3">
        <v>183.5</v>
      </c>
      <c r="J37" s="3">
        <v>266.10000000000002</v>
      </c>
      <c r="K37" s="3">
        <v>91.5</v>
      </c>
    </row>
    <row r="38" spans="1:11" x14ac:dyDescent="0.25">
      <c r="A38">
        <v>37</v>
      </c>
      <c r="B38">
        <f t="shared" ca="1" si="0"/>
        <v>9.0651852981735392E-2</v>
      </c>
      <c r="C38">
        <f t="shared" ca="1" si="1"/>
        <v>6</v>
      </c>
      <c r="D38" s="4" t="str">
        <f t="shared" ca="1" si="2"/>
        <v>20F23GRA-2544</v>
      </c>
      <c r="E38">
        <f t="shared" ca="1" si="3"/>
        <v>1</v>
      </c>
      <c r="F38" s="3" t="s">
        <v>36</v>
      </c>
      <c r="G38" s="3">
        <v>0.62</v>
      </c>
      <c r="H38" s="3">
        <v>17.059999999999999</v>
      </c>
      <c r="I38" s="3">
        <v>181.1</v>
      </c>
      <c r="J38" s="3">
        <v>254.1</v>
      </c>
      <c r="K38" s="3">
        <v>77</v>
      </c>
    </row>
    <row r="39" spans="1:11" x14ac:dyDescent="0.25">
      <c r="A39">
        <v>38</v>
      </c>
      <c r="B39">
        <f t="shared" ca="1" si="0"/>
        <v>0.32179561857352235</v>
      </c>
      <c r="C39">
        <f t="shared" ca="1" si="1"/>
        <v>16</v>
      </c>
      <c r="D39" s="4" t="str">
        <f t="shared" ca="1" si="2"/>
        <v>20F23GRA-1818</v>
      </c>
      <c r="E39">
        <f t="shared" ca="1" si="3"/>
        <v>1</v>
      </c>
      <c r="F39" s="3" t="s">
        <v>37</v>
      </c>
      <c r="G39" s="3">
        <v>0.80300000000000005</v>
      </c>
      <c r="H39" s="3">
        <v>17.71</v>
      </c>
      <c r="I39" s="3">
        <v>182.6</v>
      </c>
      <c r="J39" s="3">
        <v>253.1</v>
      </c>
      <c r="K39" s="3">
        <v>76.8</v>
      </c>
    </row>
    <row r="40" spans="1:11" x14ac:dyDescent="0.25">
      <c r="A40">
        <v>39</v>
      </c>
      <c r="B40">
        <f t="shared" ca="1" si="0"/>
        <v>0.9599885143393202</v>
      </c>
      <c r="C40">
        <f t="shared" ca="1" si="1"/>
        <v>61</v>
      </c>
      <c r="D40" s="4" t="str">
        <f t="shared" ca="1" si="2"/>
        <v>20F23GRA-3052</v>
      </c>
      <c r="E40">
        <f t="shared" ca="1" si="3"/>
        <v>1</v>
      </c>
      <c r="F40" s="3" t="s">
        <v>44</v>
      </c>
      <c r="G40" s="3">
        <v>0.68799999999999994</v>
      </c>
      <c r="H40" s="3">
        <v>17.53</v>
      </c>
      <c r="I40" s="3">
        <v>188.2</v>
      </c>
      <c r="J40" s="3">
        <v>260.8</v>
      </c>
      <c r="K40" s="3">
        <v>89.1</v>
      </c>
    </row>
    <row r="41" spans="1:11" x14ac:dyDescent="0.25">
      <c r="A41">
        <v>40</v>
      </c>
      <c r="B41">
        <f t="shared" ca="1" si="0"/>
        <v>0.80950654904958619</v>
      </c>
      <c r="C41">
        <f t="shared" ca="1" si="1"/>
        <v>47</v>
      </c>
      <c r="D41" s="4" t="str">
        <f t="shared" ca="1" si="2"/>
        <v>20F23GRA-5006</v>
      </c>
      <c r="E41">
        <f t="shared" ca="1" si="3"/>
        <v>1</v>
      </c>
      <c r="F41" s="3" t="s">
        <v>45</v>
      </c>
      <c r="G41" s="3">
        <v>0.81599999999999995</v>
      </c>
      <c r="H41" s="3">
        <v>17.059999999999999</v>
      </c>
      <c r="I41" s="3">
        <v>173.1</v>
      </c>
      <c r="J41" s="3">
        <v>272.89999999999998</v>
      </c>
      <c r="K41" s="3">
        <v>98</v>
      </c>
    </row>
    <row r="42" spans="1:11" x14ac:dyDescent="0.25">
      <c r="A42">
        <v>41</v>
      </c>
      <c r="B42">
        <f t="shared" ca="1" si="0"/>
        <v>0.30891364617248673</v>
      </c>
      <c r="C42">
        <f t="shared" ca="1" si="1"/>
        <v>14</v>
      </c>
      <c r="D42" s="4" t="str">
        <f t="shared" ca="1" si="2"/>
        <v>20F23GRA-1598</v>
      </c>
      <c r="E42">
        <f t="shared" ca="1" si="3"/>
        <v>1</v>
      </c>
      <c r="F42" s="3" t="s">
        <v>46</v>
      </c>
      <c r="G42" s="3">
        <v>0.75700000000000001</v>
      </c>
      <c r="H42" s="3">
        <v>16.45</v>
      </c>
      <c r="I42" s="3">
        <v>188.6</v>
      </c>
      <c r="J42" s="3">
        <v>267.39999999999998</v>
      </c>
      <c r="K42" s="3">
        <v>98</v>
      </c>
    </row>
    <row r="43" spans="1:11" x14ac:dyDescent="0.25">
      <c r="A43">
        <v>42</v>
      </c>
      <c r="B43">
        <f t="shared" ca="1" si="0"/>
        <v>0.89756048954068424</v>
      </c>
      <c r="C43">
        <f t="shared" ca="1" si="1"/>
        <v>57</v>
      </c>
      <c r="D43" s="4" t="str">
        <f t="shared" ca="1" si="2"/>
        <v>20F23GRA-4384</v>
      </c>
      <c r="E43">
        <f t="shared" ca="1" si="3"/>
        <v>1</v>
      </c>
      <c r="F43" s="3" t="s">
        <v>47</v>
      </c>
      <c r="G43" s="3">
        <v>0.85299999999999998</v>
      </c>
      <c r="H43" s="3">
        <v>18.059999999999999</v>
      </c>
      <c r="I43" s="3">
        <v>187.7</v>
      </c>
      <c r="J43" s="3">
        <v>260.39999999999998</v>
      </c>
      <c r="K43" s="3">
        <v>81</v>
      </c>
    </row>
    <row r="44" spans="1:11" x14ac:dyDescent="0.25">
      <c r="A44">
        <v>43</v>
      </c>
      <c r="B44">
        <f t="shared" ca="1" si="0"/>
        <v>0.77653996270116799</v>
      </c>
      <c r="C44">
        <f t="shared" ca="1" si="1"/>
        <v>44</v>
      </c>
      <c r="D44" s="4" t="str">
        <f t="shared" ca="1" si="2"/>
        <v>20F23GRA-4795</v>
      </c>
      <c r="E44">
        <f t="shared" ca="1" si="3"/>
        <v>1</v>
      </c>
      <c r="F44" s="3" t="s">
        <v>48</v>
      </c>
      <c r="G44" s="3">
        <v>0.79300000000000004</v>
      </c>
      <c r="H44" s="3">
        <v>17.93</v>
      </c>
      <c r="I44" s="3">
        <v>201.9</v>
      </c>
      <c r="J44" s="3">
        <v>271.7</v>
      </c>
      <c r="K44" s="3">
        <v>98</v>
      </c>
    </row>
    <row r="45" spans="1:11" x14ac:dyDescent="0.25">
      <c r="A45">
        <v>44</v>
      </c>
      <c r="B45">
        <f t="shared" ca="1" si="0"/>
        <v>0.73266138648945311</v>
      </c>
      <c r="C45">
        <f t="shared" ca="1" si="1"/>
        <v>42</v>
      </c>
      <c r="D45" s="4" t="str">
        <f t="shared" ca="1" si="2"/>
        <v>20F23GRA-5553</v>
      </c>
      <c r="E45">
        <f t="shared" ca="1" si="3"/>
        <v>1</v>
      </c>
      <c r="F45" s="3" t="s">
        <v>49</v>
      </c>
      <c r="G45" s="3">
        <v>0.78400000000000003</v>
      </c>
      <c r="H45" s="3">
        <v>17.739999999999998</v>
      </c>
      <c r="I45" s="3">
        <v>190.5</v>
      </c>
      <c r="J45" s="3">
        <v>270.60000000000002</v>
      </c>
      <c r="K45" s="3">
        <v>98</v>
      </c>
    </row>
    <row r="46" spans="1:11" x14ac:dyDescent="0.25">
      <c r="A46">
        <v>45</v>
      </c>
      <c r="B46">
        <f t="shared" ca="1" si="0"/>
        <v>0.8542373093482577</v>
      </c>
      <c r="C46">
        <f t="shared" ca="1" si="1"/>
        <v>53</v>
      </c>
      <c r="D46" s="4" t="str">
        <f t="shared" ca="1" si="2"/>
        <v>20F23GRA-3986</v>
      </c>
      <c r="E46">
        <f t="shared" ca="1" si="3"/>
        <v>1</v>
      </c>
      <c r="F46" s="3" t="s">
        <v>50</v>
      </c>
      <c r="G46" s="3">
        <v>0.64700000000000002</v>
      </c>
      <c r="H46" s="3">
        <v>17.41</v>
      </c>
      <c r="I46" s="3">
        <v>180.3</v>
      </c>
      <c r="J46" s="3">
        <v>268.2</v>
      </c>
      <c r="K46" s="3">
        <v>89.6</v>
      </c>
    </row>
    <row r="47" spans="1:11" x14ac:dyDescent="0.25">
      <c r="A47">
        <v>46</v>
      </c>
      <c r="B47">
        <f t="shared" ca="1" si="0"/>
        <v>3.9163058286307839E-3</v>
      </c>
      <c r="C47">
        <f t="shared" ca="1" si="1"/>
        <v>2</v>
      </c>
      <c r="D47" s="4" t="str">
        <f t="shared" ca="1" si="2"/>
        <v>20F23GRA-2139</v>
      </c>
      <c r="E47">
        <f t="shared" ca="1" si="3"/>
        <v>1</v>
      </c>
      <c r="F47" s="3" t="s">
        <v>51</v>
      </c>
      <c r="G47" s="3">
        <v>0.79400000000000004</v>
      </c>
      <c r="H47" s="3">
        <v>17.25</v>
      </c>
      <c r="I47" s="3">
        <v>187.2</v>
      </c>
      <c r="J47" s="3">
        <v>264.60000000000002</v>
      </c>
      <c r="K47" s="3">
        <v>92.7</v>
      </c>
    </row>
    <row r="48" spans="1:11" x14ac:dyDescent="0.25">
      <c r="A48">
        <v>47</v>
      </c>
      <c r="B48">
        <f t="shared" ca="1" si="0"/>
        <v>0.1807625316595427</v>
      </c>
      <c r="C48">
        <f t="shared" ca="1" si="1"/>
        <v>8</v>
      </c>
      <c r="D48" s="4" t="str">
        <f t="shared" ca="1" si="2"/>
        <v>20F23GRA-2752</v>
      </c>
      <c r="E48">
        <f t="shared" ca="1" si="3"/>
        <v>1</v>
      </c>
      <c r="F48" s="3" t="s">
        <v>52</v>
      </c>
      <c r="G48" s="3">
        <v>0.73199999999999998</v>
      </c>
      <c r="H48" s="3">
        <v>16.93</v>
      </c>
      <c r="I48" s="3">
        <v>173.2</v>
      </c>
      <c r="J48" s="3">
        <v>262.10000000000002</v>
      </c>
      <c r="K48" s="3">
        <v>91.9</v>
      </c>
    </row>
    <row r="49" spans="1:11" x14ac:dyDescent="0.25">
      <c r="A49">
        <v>48</v>
      </c>
      <c r="B49">
        <f t="shared" ca="1" si="0"/>
        <v>0.70175591315005148</v>
      </c>
      <c r="C49">
        <f t="shared" ca="1" si="1"/>
        <v>41</v>
      </c>
      <c r="D49" s="4" t="str">
        <f t="shared" ca="1" si="2"/>
        <v>20F23GRA-5550</v>
      </c>
      <c r="E49">
        <f t="shared" ca="1" si="3"/>
        <v>1</v>
      </c>
      <c r="F49" s="3" t="s">
        <v>53</v>
      </c>
      <c r="G49" s="3">
        <v>0.80400000000000005</v>
      </c>
      <c r="H49" s="3">
        <v>17.03</v>
      </c>
      <c r="I49" s="3">
        <v>184.8</v>
      </c>
      <c r="J49" s="3">
        <v>268.8</v>
      </c>
      <c r="K49" s="3">
        <v>87.4</v>
      </c>
    </row>
    <row r="50" spans="1:11" x14ac:dyDescent="0.25">
      <c r="A50">
        <v>49</v>
      </c>
      <c r="B50">
        <f t="shared" ca="1" si="0"/>
        <v>0.89426409391430028</v>
      </c>
      <c r="C50">
        <f t="shared" ca="1" si="1"/>
        <v>56</v>
      </c>
      <c r="D50" s="4" t="str">
        <f t="shared" ca="1" si="2"/>
        <v>20F23GRA-4281</v>
      </c>
      <c r="E50">
        <f t="shared" ca="1" si="3"/>
        <v>1</v>
      </c>
      <c r="F50" s="3" t="s">
        <v>54</v>
      </c>
      <c r="G50" s="3">
        <v>0.68899999999999995</v>
      </c>
      <c r="H50" s="3">
        <v>17.02</v>
      </c>
      <c r="I50" s="3">
        <v>183.6</v>
      </c>
      <c r="J50" s="3">
        <v>267.8</v>
      </c>
      <c r="K50" s="3">
        <v>97.2</v>
      </c>
    </row>
    <row r="51" spans="1:11" x14ac:dyDescent="0.25">
      <c r="A51">
        <v>50</v>
      </c>
      <c r="B51">
        <f t="shared" ca="1" si="0"/>
        <v>8.4140251371587538E-2</v>
      </c>
      <c r="C51">
        <f t="shared" ca="1" si="1"/>
        <v>4</v>
      </c>
      <c r="D51" s="4" t="str">
        <f t="shared" ca="1" si="2"/>
        <v>20F23GRA-2325</v>
      </c>
      <c r="E51">
        <f t="shared" ca="1" si="3"/>
        <v>1</v>
      </c>
      <c r="F51" s="3" t="s">
        <v>55</v>
      </c>
      <c r="G51" s="3">
        <v>0.86299999999999999</v>
      </c>
      <c r="H51" s="3">
        <v>17.34</v>
      </c>
      <c r="I51" s="3">
        <v>184.6</v>
      </c>
      <c r="J51" s="3">
        <v>264.10000000000002</v>
      </c>
      <c r="K51" s="3">
        <v>92.6</v>
      </c>
    </row>
    <row r="52" spans="1:11" x14ac:dyDescent="0.25">
      <c r="A52">
        <v>51</v>
      </c>
      <c r="B52">
        <f t="shared" ca="1" si="0"/>
        <v>0.52655437781432235</v>
      </c>
      <c r="C52">
        <f t="shared" ca="1" si="1"/>
        <v>29</v>
      </c>
      <c r="D52" s="4" t="str">
        <f t="shared" ca="1" si="2"/>
        <v>20F23GRA-0009</v>
      </c>
      <c r="E52">
        <f t="shared" ca="1" si="3"/>
        <v>1</v>
      </c>
      <c r="F52" s="3" t="s">
        <v>56</v>
      </c>
      <c r="G52" s="3">
        <v>0.78700000000000003</v>
      </c>
      <c r="H52" s="3">
        <v>17.97</v>
      </c>
      <c r="I52" s="3">
        <v>180.7</v>
      </c>
      <c r="J52" s="3">
        <v>266.39999999999998</v>
      </c>
      <c r="K52" s="3">
        <v>97.4</v>
      </c>
    </row>
    <row r="53" spans="1:11" x14ac:dyDescent="0.25">
      <c r="A53">
        <v>52</v>
      </c>
      <c r="B53">
        <f t="shared" ca="1" si="0"/>
        <v>8.6889608554116315E-2</v>
      </c>
      <c r="C53">
        <f t="shared" ca="1" si="1"/>
        <v>5</v>
      </c>
      <c r="D53" s="4" t="str">
        <f t="shared" ca="1" si="2"/>
        <v>20F23GRA-2434</v>
      </c>
      <c r="E53">
        <f t="shared" ca="1" si="3"/>
        <v>1</v>
      </c>
      <c r="F53" s="3" t="s">
        <v>57</v>
      </c>
      <c r="G53" s="3">
        <v>0.78900000000000003</v>
      </c>
      <c r="H53" s="3">
        <v>17.04</v>
      </c>
      <c r="I53" s="3">
        <v>187.6</v>
      </c>
      <c r="J53" s="3">
        <v>272.2</v>
      </c>
      <c r="K53" s="3">
        <v>93.8</v>
      </c>
    </row>
    <row r="54" spans="1:11" x14ac:dyDescent="0.25">
      <c r="A54">
        <v>53</v>
      </c>
      <c r="B54">
        <f t="shared" ca="1" si="0"/>
        <v>0.5145701316662773</v>
      </c>
      <c r="C54">
        <f t="shared" ca="1" si="1"/>
        <v>28</v>
      </c>
      <c r="D54" s="4" t="str">
        <f t="shared" ca="1" si="2"/>
        <v>20F23GRA-0006</v>
      </c>
      <c r="E54">
        <f t="shared" ca="1" si="3"/>
        <v>1</v>
      </c>
      <c r="F54" s="3" t="s">
        <v>58</v>
      </c>
      <c r="G54" s="3">
        <v>0.79100000000000004</v>
      </c>
      <c r="H54" s="3">
        <v>16.73</v>
      </c>
      <c r="I54" s="3">
        <v>187.2</v>
      </c>
      <c r="J54" s="3">
        <v>268.5</v>
      </c>
      <c r="K54" s="3">
        <v>98</v>
      </c>
    </row>
    <row r="55" spans="1:11" x14ac:dyDescent="0.25">
      <c r="A55">
        <v>54</v>
      </c>
      <c r="B55">
        <f t="shared" ca="1" si="0"/>
        <v>0.54974464796033651</v>
      </c>
      <c r="C55">
        <f t="shared" ca="1" si="1"/>
        <v>30</v>
      </c>
      <c r="D55" s="4" t="str">
        <f t="shared" ca="1" si="2"/>
        <v>20F23GRA-0012</v>
      </c>
      <c r="E55">
        <f t="shared" ca="1" si="3"/>
        <v>1</v>
      </c>
      <c r="F55" s="3" t="s">
        <v>59</v>
      </c>
      <c r="G55" s="3">
        <v>0.65100000000000002</v>
      </c>
      <c r="H55" s="3">
        <v>17.14</v>
      </c>
      <c r="I55" s="3">
        <v>176.9</v>
      </c>
      <c r="J55" s="3">
        <v>263.7</v>
      </c>
      <c r="K55" s="3">
        <v>97.9</v>
      </c>
    </row>
    <row r="56" spans="1:11" x14ac:dyDescent="0.25">
      <c r="A56">
        <v>55</v>
      </c>
      <c r="B56">
        <f t="shared" ca="1" si="0"/>
        <v>0.64072573656281473</v>
      </c>
      <c r="C56">
        <f t="shared" ca="1" si="1"/>
        <v>35</v>
      </c>
      <c r="D56" s="4" t="str">
        <f t="shared" ca="1" si="2"/>
        <v>20F23GRA-5303</v>
      </c>
      <c r="E56">
        <f t="shared" ca="1" si="3"/>
        <v>1</v>
      </c>
      <c r="F56" s="3" t="s">
        <v>60</v>
      </c>
      <c r="G56" s="3">
        <v>0.68200000000000005</v>
      </c>
      <c r="H56" s="3">
        <v>16.850000000000001</v>
      </c>
      <c r="I56" s="3">
        <v>175</v>
      </c>
      <c r="J56" s="3">
        <v>271.60000000000002</v>
      </c>
      <c r="K56" s="3">
        <v>98</v>
      </c>
    </row>
    <row r="57" spans="1:11" x14ac:dyDescent="0.25">
      <c r="A57">
        <v>56</v>
      </c>
      <c r="B57">
        <f t="shared" ca="1" si="0"/>
        <v>0.30925048477238559</v>
      </c>
      <c r="C57">
        <f t="shared" ca="1" si="1"/>
        <v>15</v>
      </c>
      <c r="D57" s="4" t="str">
        <f t="shared" ca="1" si="2"/>
        <v>20F23GRA-1713</v>
      </c>
      <c r="E57">
        <f t="shared" ca="1" si="3"/>
        <v>1</v>
      </c>
      <c r="F57" s="3" t="s">
        <v>61</v>
      </c>
      <c r="G57" s="3">
        <v>0.78700000000000003</v>
      </c>
      <c r="H57" s="3">
        <v>18.3</v>
      </c>
      <c r="I57" s="3">
        <v>190</v>
      </c>
      <c r="J57" s="3">
        <v>262.7</v>
      </c>
      <c r="K57" s="3">
        <v>92.3</v>
      </c>
    </row>
    <row r="58" spans="1:11" x14ac:dyDescent="0.25">
      <c r="A58">
        <v>57</v>
      </c>
      <c r="B58">
        <f t="shared" ca="1" si="0"/>
        <v>0.76549628641981715</v>
      </c>
      <c r="C58">
        <f t="shared" ca="1" si="1"/>
        <v>43</v>
      </c>
      <c r="D58" s="4" t="str">
        <f t="shared" ca="1" si="2"/>
        <v>20F23GRA-5556</v>
      </c>
      <c r="E58">
        <f t="shared" ca="1" si="3"/>
        <v>1</v>
      </c>
      <c r="F58" s="3" t="s">
        <v>62</v>
      </c>
      <c r="G58" s="3">
        <v>0.76500000000000001</v>
      </c>
      <c r="H58" s="3">
        <v>16.829999999999998</v>
      </c>
      <c r="I58" s="3">
        <v>175.8</v>
      </c>
      <c r="J58" s="3">
        <v>265.7</v>
      </c>
      <c r="K58" s="3">
        <v>97.7</v>
      </c>
    </row>
    <row r="59" spans="1:11" x14ac:dyDescent="0.25">
      <c r="A59">
        <v>58</v>
      </c>
      <c r="B59">
        <f t="shared" ca="1" si="0"/>
        <v>0.92930800347693687</v>
      </c>
      <c r="C59">
        <f t="shared" ca="1" si="1"/>
        <v>60</v>
      </c>
      <c r="D59" s="4" t="str">
        <f t="shared" ca="1" si="2"/>
        <v>20F23GRA-2944</v>
      </c>
      <c r="E59">
        <f t="shared" ca="1" si="3"/>
        <v>1</v>
      </c>
      <c r="F59" s="3" t="s">
        <v>63</v>
      </c>
      <c r="G59" s="3">
        <v>0.70699999999999996</v>
      </c>
      <c r="H59" s="3">
        <v>19.399999999999999</v>
      </c>
      <c r="I59" s="3">
        <v>174.1</v>
      </c>
      <c r="J59" s="3">
        <v>263.60000000000002</v>
      </c>
      <c r="K59" s="3">
        <v>95</v>
      </c>
    </row>
    <row r="60" spans="1:11" x14ac:dyDescent="0.25">
      <c r="A60">
        <v>59</v>
      </c>
      <c r="B60">
        <f t="shared" ca="1" si="0"/>
        <v>0.64786327802948318</v>
      </c>
      <c r="C60">
        <f t="shared" ca="1" si="1"/>
        <v>36</v>
      </c>
      <c r="D60" s="4" t="str">
        <f t="shared" ca="1" si="2"/>
        <v>20F23GRA-5381</v>
      </c>
      <c r="E60">
        <f t="shared" ca="1" si="3"/>
        <v>1</v>
      </c>
      <c r="F60" s="3" t="s">
        <v>64</v>
      </c>
      <c r="G60" s="3">
        <v>0.87</v>
      </c>
      <c r="H60" s="3">
        <v>18.95</v>
      </c>
      <c r="I60" s="3">
        <v>187.5</v>
      </c>
      <c r="J60" s="3">
        <v>252.4</v>
      </c>
      <c r="K60" s="3">
        <v>76</v>
      </c>
    </row>
    <row r="61" spans="1:11" x14ac:dyDescent="0.25">
      <c r="A61">
        <v>60</v>
      </c>
      <c r="B61">
        <f t="shared" ca="1" si="0"/>
        <v>0.82752439183381465</v>
      </c>
      <c r="C61">
        <f t="shared" ca="1" si="1"/>
        <v>48</v>
      </c>
      <c r="D61" s="4" t="str">
        <f t="shared" ca="1" si="2"/>
        <v>20F23GRA-5061</v>
      </c>
      <c r="E61">
        <f t="shared" ca="1" si="3"/>
        <v>1</v>
      </c>
      <c r="F61" s="3" t="s">
        <v>65</v>
      </c>
      <c r="G61" s="3">
        <v>0.84699999999999998</v>
      </c>
      <c r="H61" s="3">
        <v>19.760000000000002</v>
      </c>
      <c r="I61" s="3">
        <v>181.3</v>
      </c>
      <c r="J61" s="3">
        <v>266.89999999999998</v>
      </c>
      <c r="K61" s="3">
        <v>85.4</v>
      </c>
    </row>
    <row r="62" spans="1:11" x14ac:dyDescent="0.25">
      <c r="A62">
        <v>61</v>
      </c>
      <c r="B62">
        <f t="shared" ca="1" si="0"/>
        <v>0.47671821309494256</v>
      </c>
      <c r="C62">
        <f t="shared" ca="1" si="1"/>
        <v>25</v>
      </c>
      <c r="D62" s="4" t="str">
        <f t="shared" ca="1" si="2"/>
        <v>20F23GRA-1012</v>
      </c>
      <c r="E62">
        <f t="shared" ca="1" si="3"/>
        <v>1</v>
      </c>
      <c r="F62" s="3" t="s">
        <v>66</v>
      </c>
      <c r="G62" s="3">
        <v>0.72</v>
      </c>
      <c r="H62" s="3">
        <v>18.010000000000002</v>
      </c>
      <c r="I62" s="3">
        <v>182.5</v>
      </c>
      <c r="J62" s="3">
        <v>261.7</v>
      </c>
      <c r="K62" s="3">
        <v>84.5</v>
      </c>
    </row>
    <row r="63" spans="1:11" x14ac:dyDescent="0.25">
      <c r="A63">
        <v>62</v>
      </c>
      <c r="B63">
        <f t="shared" ca="1" si="0"/>
        <v>0.33402072926421233</v>
      </c>
      <c r="C63">
        <f t="shared" ca="1" si="1"/>
        <v>18</v>
      </c>
      <c r="D63" s="4" t="str">
        <f t="shared" ca="1" si="2"/>
        <v>20F23GRA-0293</v>
      </c>
      <c r="E63">
        <f t="shared" ca="1" si="3"/>
        <v>1</v>
      </c>
      <c r="F63" s="3" t="s">
        <v>67</v>
      </c>
      <c r="G63" s="3">
        <v>0.76200000000000001</v>
      </c>
      <c r="H63" s="3">
        <v>18.93</v>
      </c>
      <c r="I63" s="3">
        <v>191.9</v>
      </c>
      <c r="J63" s="3">
        <v>275.39999999999998</v>
      </c>
      <c r="K63" s="3">
        <v>95.4</v>
      </c>
    </row>
    <row r="64" spans="1:11" x14ac:dyDescent="0.25">
      <c r="A64">
        <v>63</v>
      </c>
      <c r="B64">
        <f t="shared" ca="1" si="0"/>
        <v>0.90917823041927559</v>
      </c>
      <c r="C64">
        <f t="shared" ca="1" si="1"/>
        <v>58</v>
      </c>
      <c r="D64" s="4" t="str">
        <f t="shared" ca="1" si="2"/>
        <v>20F23GRA-4492</v>
      </c>
      <c r="E64">
        <f t="shared" ca="1" si="3"/>
        <v>1</v>
      </c>
      <c r="F64" s="3" t="s">
        <v>68</v>
      </c>
      <c r="G64" s="3">
        <v>0.68600000000000005</v>
      </c>
      <c r="H64" s="3">
        <v>17.399999999999999</v>
      </c>
      <c r="I64" s="3">
        <v>183.4</v>
      </c>
      <c r="J64" s="3">
        <v>268.2</v>
      </c>
      <c r="K64" s="3">
        <v>98</v>
      </c>
    </row>
  </sheetData>
  <autoFilter ref="A1:K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topLeftCell="A49" workbookViewId="0">
      <selection activeCell="H62" sqref="H62"/>
    </sheetView>
  </sheetViews>
  <sheetFormatPr baseColWidth="10" defaultRowHeight="15" x14ac:dyDescent="0.25"/>
  <cols>
    <col min="1" max="1" width="19.7109375" bestFit="1" customWidth="1"/>
  </cols>
  <sheetData>
    <row r="1" spans="1:6" ht="29.25" x14ac:dyDescent="0.25">
      <c r="A1" t="s">
        <v>69</v>
      </c>
      <c r="B1" s="2" t="s">
        <v>39</v>
      </c>
      <c r="C1" s="2" t="s">
        <v>40</v>
      </c>
      <c r="D1" s="2" t="s">
        <v>41</v>
      </c>
      <c r="E1" s="2" t="s">
        <v>42</v>
      </c>
      <c r="F1" s="3" t="s">
        <v>43</v>
      </c>
    </row>
    <row r="2" spans="1:6" x14ac:dyDescent="0.25">
      <c r="A2" t="str">
        <f ca="1">Feuil1!D2</f>
        <v>20F23GRA-3856</v>
      </c>
      <c r="B2" s="5">
        <f ca="1">VLOOKUP(A2,Feuil1!$F$2:$K$64,2,FALSE)</f>
        <v>0.78900000000000003</v>
      </c>
      <c r="C2" s="4">
        <f ca="1">VLOOKUP(A2,Feuil1!$F$2:$K$64,3,FALSE)</f>
        <v>17.04</v>
      </c>
      <c r="D2" s="6">
        <f ca="1">VLOOKUP(A2,Feuil1!$F$2:$K$64,4,FALSE)</f>
        <v>187.6</v>
      </c>
      <c r="E2" s="6">
        <f ca="1">VLOOKUP(A2,Feuil1!$F$2:$K$64,5,FALSE)</f>
        <v>272.2</v>
      </c>
      <c r="F2" s="6">
        <f ca="1">VLOOKUP(A2,Feuil1!$F$2:$K$64,6,FALSE)</f>
        <v>93.8</v>
      </c>
    </row>
    <row r="3" spans="1:6" x14ac:dyDescent="0.25">
      <c r="A3" t="str">
        <f ca="1">Feuil1!D3</f>
        <v>20F23GRA-0155</v>
      </c>
      <c r="B3" s="5">
        <f ca="1">VLOOKUP(A3,Feuil1!$F$2:$K$64,2,FALSE)</f>
        <v>0.77</v>
      </c>
      <c r="C3" s="4">
        <f ca="1">VLOOKUP(A3,Feuil1!$F$2:$K$64,3,FALSE)</f>
        <v>17.29</v>
      </c>
      <c r="D3" s="6">
        <f ca="1">VLOOKUP(A3,Feuil1!$F$2:$K$64,4,FALSE)</f>
        <v>169.1</v>
      </c>
      <c r="E3" s="6">
        <f ca="1">VLOOKUP(A3,Feuil1!$F$2:$K$64,5,FALSE)</f>
        <v>256.3</v>
      </c>
      <c r="F3" s="6">
        <f ca="1">VLOOKUP(A3,Feuil1!$F$2:$K$64,6,FALSE)</f>
        <v>82.7</v>
      </c>
    </row>
    <row r="4" spans="1:6" x14ac:dyDescent="0.25">
      <c r="A4" t="str">
        <f ca="1">Feuil1!D4</f>
        <v>20F23GRA-1282</v>
      </c>
      <c r="B4" s="5">
        <f ca="1">VLOOKUP(A4,Feuil1!$F$2:$K$64,2,FALSE)</f>
        <v>0.61899999999999999</v>
      </c>
      <c r="C4" s="4">
        <f ca="1">VLOOKUP(A4,Feuil1!$F$2:$K$64,3,FALSE)</f>
        <v>19.38</v>
      </c>
      <c r="D4" s="6">
        <f ca="1">VLOOKUP(A4,Feuil1!$F$2:$K$64,4,FALSE)</f>
        <v>183</v>
      </c>
      <c r="E4" s="6">
        <f ca="1">VLOOKUP(A4,Feuil1!$F$2:$K$64,5,FALSE)</f>
        <v>269.39999999999998</v>
      </c>
      <c r="F4" s="6">
        <f ca="1">VLOOKUP(A4,Feuil1!$F$2:$K$64,6,FALSE)</f>
        <v>98</v>
      </c>
    </row>
    <row r="5" spans="1:6" x14ac:dyDescent="0.25">
      <c r="A5" t="str">
        <f ca="1">Feuil1!D5</f>
        <v>20F23GRA-0691</v>
      </c>
      <c r="B5" s="5">
        <f ca="1">VLOOKUP(A5,Feuil1!$F$2:$K$64,2,FALSE)</f>
        <v>0.626</v>
      </c>
      <c r="C5" s="4">
        <f ca="1">VLOOKUP(A5,Feuil1!$F$2:$K$64,3,FALSE)</f>
        <v>17.73</v>
      </c>
      <c r="D5" s="6">
        <f ca="1">VLOOKUP(A5,Feuil1!$F$2:$K$64,4,FALSE)</f>
        <v>174.2</v>
      </c>
      <c r="E5" s="6">
        <f ca="1">VLOOKUP(A5,Feuil1!$F$2:$K$64,5,FALSE)</f>
        <v>269.10000000000002</v>
      </c>
      <c r="F5" s="6">
        <f ca="1">VLOOKUP(A5,Feuil1!$F$2:$K$64,6,FALSE)</f>
        <v>98</v>
      </c>
    </row>
    <row r="6" spans="1:6" x14ac:dyDescent="0.25">
      <c r="A6" t="str">
        <f ca="1">Feuil1!D6</f>
        <v>20F23GRA-1166</v>
      </c>
      <c r="B6" s="5">
        <f ca="1">VLOOKUP(A6,Feuil1!$F$2:$K$64,2,FALSE)</f>
        <v>0.79100000000000004</v>
      </c>
      <c r="C6" s="4">
        <f ca="1">VLOOKUP(A6,Feuil1!$F$2:$K$64,3,FALSE)</f>
        <v>17.100000000000001</v>
      </c>
      <c r="D6" s="6">
        <f ca="1">VLOOKUP(A6,Feuil1!$F$2:$K$64,4,FALSE)</f>
        <v>165.8</v>
      </c>
      <c r="E6" s="6">
        <f ca="1">VLOOKUP(A6,Feuil1!$F$2:$K$64,5,FALSE)</f>
        <v>256.7</v>
      </c>
      <c r="F6" s="6">
        <f ca="1">VLOOKUP(A6,Feuil1!$F$2:$K$64,6,FALSE)</f>
        <v>86.2</v>
      </c>
    </row>
    <row r="7" spans="1:6" x14ac:dyDescent="0.25">
      <c r="A7" t="str">
        <f ca="1">Feuil1!D7</f>
        <v>20F23GRA-4187</v>
      </c>
      <c r="B7" s="5">
        <f ca="1">VLOOKUP(A7,Feuil1!$F$2:$K$64,2,FALSE)</f>
        <v>0.68200000000000005</v>
      </c>
      <c r="C7" s="4">
        <f ca="1">VLOOKUP(A7,Feuil1!$F$2:$K$64,3,FALSE)</f>
        <v>16.850000000000001</v>
      </c>
      <c r="D7" s="6">
        <f ca="1">VLOOKUP(A7,Feuil1!$F$2:$K$64,4,FALSE)</f>
        <v>175</v>
      </c>
      <c r="E7" s="6">
        <f ca="1">VLOOKUP(A7,Feuil1!$F$2:$K$64,5,FALSE)</f>
        <v>271.60000000000002</v>
      </c>
      <c r="F7" s="6">
        <f ca="1">VLOOKUP(A7,Feuil1!$F$2:$K$64,6,FALSE)</f>
        <v>98</v>
      </c>
    </row>
    <row r="8" spans="1:6" x14ac:dyDescent="0.25">
      <c r="A8" t="str">
        <f ca="1">Feuil1!D8</f>
        <v>20F23GRA-5546</v>
      </c>
      <c r="B8" s="5">
        <f ca="1">VLOOKUP(A8,Feuil1!$F$2:$K$64,2,FALSE)</f>
        <v>0.81599999999999995</v>
      </c>
      <c r="C8" s="4">
        <f ca="1">VLOOKUP(A8,Feuil1!$F$2:$K$64,3,FALSE)</f>
        <v>17.059999999999999</v>
      </c>
      <c r="D8" s="6">
        <f ca="1">VLOOKUP(A8,Feuil1!$F$2:$K$64,4,FALSE)</f>
        <v>173.1</v>
      </c>
      <c r="E8" s="6">
        <f ca="1">VLOOKUP(A8,Feuil1!$F$2:$K$64,5,FALSE)</f>
        <v>272.89999999999998</v>
      </c>
      <c r="F8" s="6">
        <f ca="1">VLOOKUP(A8,Feuil1!$F$2:$K$64,6,FALSE)</f>
        <v>98</v>
      </c>
    </row>
    <row r="9" spans="1:6" x14ac:dyDescent="0.25">
      <c r="A9" t="str">
        <f ca="1">Feuil1!D9</f>
        <v>20F23GRA-2653</v>
      </c>
      <c r="B9" s="5">
        <f ca="1">VLOOKUP(A9,Feuil1!$F$2:$K$64,2,FALSE)</f>
        <v>0.70799999999999996</v>
      </c>
      <c r="C9" s="4">
        <f ca="1">VLOOKUP(A9,Feuil1!$F$2:$K$64,3,FALSE)</f>
        <v>17.420000000000002</v>
      </c>
      <c r="D9" s="6">
        <f ca="1">VLOOKUP(A9,Feuil1!$F$2:$K$64,4,FALSE)</f>
        <v>174.8</v>
      </c>
      <c r="E9" s="6">
        <f ca="1">VLOOKUP(A9,Feuil1!$F$2:$K$64,5,FALSE)</f>
        <v>278</v>
      </c>
      <c r="F9" s="6">
        <f ca="1">VLOOKUP(A9,Feuil1!$F$2:$K$64,6,FALSE)</f>
        <v>98</v>
      </c>
    </row>
    <row r="10" spans="1:6" x14ac:dyDescent="0.25">
      <c r="A10" t="str">
        <f ca="1">Feuil1!D10</f>
        <v>20F23GRA-0377</v>
      </c>
      <c r="B10" s="5">
        <f ca="1">VLOOKUP(A10,Feuil1!$F$2:$K$64,2,FALSE)</f>
        <v>0.753</v>
      </c>
      <c r="C10" s="4">
        <f ca="1">VLOOKUP(A10,Feuil1!$F$2:$K$64,3,FALSE)</f>
        <v>17.46</v>
      </c>
      <c r="D10" s="6">
        <f ca="1">VLOOKUP(A10,Feuil1!$F$2:$K$64,4,FALSE)</f>
        <v>192.1</v>
      </c>
      <c r="E10" s="6">
        <f ca="1">VLOOKUP(A10,Feuil1!$F$2:$K$64,5,FALSE)</f>
        <v>271.60000000000002</v>
      </c>
      <c r="F10" s="6">
        <f ca="1">VLOOKUP(A10,Feuil1!$F$2:$K$64,6,FALSE)</f>
        <v>90.7</v>
      </c>
    </row>
    <row r="11" spans="1:6" x14ac:dyDescent="0.25">
      <c r="A11" t="str">
        <f ca="1">Feuil1!D11</f>
        <v>20F23GRA-5540</v>
      </c>
      <c r="B11" s="5">
        <f ca="1">VLOOKUP(A11,Feuil1!$F$2:$K$64,2,FALSE)</f>
        <v>0.80300000000000005</v>
      </c>
      <c r="C11" s="4">
        <f ca="1">VLOOKUP(A11,Feuil1!$F$2:$K$64,3,FALSE)</f>
        <v>17.71</v>
      </c>
      <c r="D11" s="6">
        <f ca="1">VLOOKUP(A11,Feuil1!$F$2:$K$64,4,FALSE)</f>
        <v>182.6</v>
      </c>
      <c r="E11" s="6">
        <f ca="1">VLOOKUP(A11,Feuil1!$F$2:$K$64,5,FALSE)</f>
        <v>253.1</v>
      </c>
      <c r="F11" s="6">
        <f ca="1">VLOOKUP(A11,Feuil1!$F$2:$K$64,6,FALSE)</f>
        <v>76.8</v>
      </c>
    </row>
    <row r="12" spans="1:6" x14ac:dyDescent="0.25">
      <c r="A12" t="str">
        <f ca="1">Feuil1!D12</f>
        <v>20F23GRA-2219</v>
      </c>
      <c r="B12" s="5">
        <f ca="1">VLOOKUP(A12,Feuil1!$F$2:$K$64,2,FALSE)</f>
        <v>0.75600000000000001</v>
      </c>
      <c r="C12" s="4">
        <f ca="1">VLOOKUP(A12,Feuil1!$F$2:$K$64,3,FALSE)</f>
        <v>17.809999999999999</v>
      </c>
      <c r="D12" s="6">
        <f ca="1">VLOOKUP(A12,Feuil1!$F$2:$K$64,4,FALSE)</f>
        <v>192.8</v>
      </c>
      <c r="E12" s="6">
        <f ca="1">VLOOKUP(A12,Feuil1!$F$2:$K$64,5,FALSE)</f>
        <v>276.39999999999998</v>
      </c>
      <c r="F12" s="6">
        <f ca="1">VLOOKUP(A12,Feuil1!$F$2:$K$64,6,FALSE)</f>
        <v>93.6</v>
      </c>
    </row>
    <row r="13" spans="1:6" x14ac:dyDescent="0.25">
      <c r="A13" t="str">
        <f ca="1">Feuil1!D13</f>
        <v>20F23GRA-5162</v>
      </c>
      <c r="B13" s="5">
        <f ca="1">VLOOKUP(A13,Feuil1!$F$2:$K$64,2,FALSE)</f>
        <v>0.86299999999999999</v>
      </c>
      <c r="C13" s="4">
        <f ca="1">VLOOKUP(A13,Feuil1!$F$2:$K$64,3,FALSE)</f>
        <v>17.34</v>
      </c>
      <c r="D13" s="6">
        <f ca="1">VLOOKUP(A13,Feuil1!$F$2:$K$64,4,FALSE)</f>
        <v>184.6</v>
      </c>
      <c r="E13" s="6">
        <f ca="1">VLOOKUP(A13,Feuil1!$F$2:$K$64,5,FALSE)</f>
        <v>264.10000000000002</v>
      </c>
      <c r="F13" s="6">
        <f ca="1">VLOOKUP(A13,Feuil1!$F$2:$K$64,6,FALSE)</f>
        <v>92.6</v>
      </c>
    </row>
    <row r="14" spans="1:6" x14ac:dyDescent="0.25">
      <c r="A14" t="str">
        <f ca="1">Feuil1!D14</f>
        <v>20F23GRA-4085</v>
      </c>
      <c r="B14" s="5">
        <f ca="1">VLOOKUP(A14,Feuil1!$F$2:$K$64,2,FALSE)</f>
        <v>0.65100000000000002</v>
      </c>
      <c r="C14" s="4">
        <f ca="1">VLOOKUP(A14,Feuil1!$F$2:$K$64,3,FALSE)</f>
        <v>17.14</v>
      </c>
      <c r="D14" s="6">
        <f ca="1">VLOOKUP(A14,Feuil1!$F$2:$K$64,4,FALSE)</f>
        <v>176.9</v>
      </c>
      <c r="E14" s="6">
        <f ca="1">VLOOKUP(A14,Feuil1!$F$2:$K$64,5,FALSE)</f>
        <v>263.7</v>
      </c>
      <c r="F14" s="6">
        <f ca="1">VLOOKUP(A14,Feuil1!$F$2:$K$64,6,FALSE)</f>
        <v>97.9</v>
      </c>
    </row>
    <row r="15" spans="1:6" x14ac:dyDescent="0.25">
      <c r="A15" t="str">
        <f ca="1">Feuil1!D15</f>
        <v>20F23GRA-4968</v>
      </c>
      <c r="B15" s="5">
        <f ca="1">VLOOKUP(A15,Feuil1!$F$2:$K$64,2,FALSE)</f>
        <v>0.79400000000000004</v>
      </c>
      <c r="C15" s="4">
        <f ca="1">VLOOKUP(A15,Feuil1!$F$2:$K$64,3,FALSE)</f>
        <v>17.25</v>
      </c>
      <c r="D15" s="6">
        <f ca="1">VLOOKUP(A15,Feuil1!$F$2:$K$64,4,FALSE)</f>
        <v>187.2</v>
      </c>
      <c r="E15" s="6">
        <f ca="1">VLOOKUP(A15,Feuil1!$F$2:$K$64,5,FALSE)</f>
        <v>264.60000000000002</v>
      </c>
      <c r="F15" s="6">
        <f ca="1">VLOOKUP(A15,Feuil1!$F$2:$K$64,6,FALSE)</f>
        <v>92.7</v>
      </c>
    </row>
    <row r="16" spans="1:6" x14ac:dyDescent="0.25">
      <c r="A16" t="str">
        <f ca="1">Feuil1!D16</f>
        <v>20F23GRA-0015</v>
      </c>
      <c r="B16" s="5">
        <f ca="1">VLOOKUP(A16,Feuil1!$F$2:$K$64,2,FALSE)</f>
        <v>0.71899999999999997</v>
      </c>
      <c r="C16" s="4">
        <f ca="1">VLOOKUP(A16,Feuil1!$F$2:$K$64,3,FALSE)</f>
        <v>17.22</v>
      </c>
      <c r="D16" s="6">
        <f ca="1">VLOOKUP(A16,Feuil1!$F$2:$K$64,4,FALSE)</f>
        <v>182.9</v>
      </c>
      <c r="E16" s="6">
        <f ca="1">VLOOKUP(A16,Feuil1!$F$2:$K$64,5,FALSE)</f>
        <v>275.60000000000002</v>
      </c>
      <c r="F16" s="6">
        <f ca="1">VLOOKUP(A16,Feuil1!$F$2:$K$64,6,FALSE)</f>
        <v>98</v>
      </c>
    </row>
    <row r="17" spans="1:6" x14ac:dyDescent="0.25">
      <c r="A17" t="str">
        <f ca="1">Feuil1!D17</f>
        <v>20F23GRA-2916</v>
      </c>
      <c r="B17" s="5">
        <f ca="1">VLOOKUP(A17,Feuil1!$F$2:$K$64,2,FALSE)</f>
        <v>0.72599999999999998</v>
      </c>
      <c r="C17" s="4">
        <f ca="1">VLOOKUP(A17,Feuil1!$F$2:$K$64,3,FALSE)</f>
        <v>17.75</v>
      </c>
      <c r="D17" s="6">
        <f ca="1">VLOOKUP(A17,Feuil1!$F$2:$K$64,4,FALSE)</f>
        <v>183.6</v>
      </c>
      <c r="E17" s="6">
        <f ca="1">VLOOKUP(A17,Feuil1!$F$2:$K$64,5,FALSE)</f>
        <v>274.10000000000002</v>
      </c>
      <c r="F17" s="6">
        <f ca="1">VLOOKUP(A17,Feuil1!$F$2:$K$64,6,FALSE)</f>
        <v>98</v>
      </c>
    </row>
    <row r="18" spans="1:6" x14ac:dyDescent="0.25">
      <c r="A18" t="str">
        <f ca="1">Feuil1!D18</f>
        <v>20F23GRA-0584</v>
      </c>
      <c r="B18" s="5">
        <f ca="1">VLOOKUP(A18,Feuil1!$F$2:$K$64,2,FALSE)</f>
        <v>0.622</v>
      </c>
      <c r="C18" s="4">
        <f ca="1">VLOOKUP(A18,Feuil1!$F$2:$K$64,3,FALSE)</f>
        <v>16.45</v>
      </c>
      <c r="D18" s="6">
        <f ca="1">VLOOKUP(A18,Feuil1!$F$2:$K$64,4,FALSE)</f>
        <v>192.8</v>
      </c>
      <c r="E18" s="6">
        <f ca="1">VLOOKUP(A18,Feuil1!$F$2:$K$64,5,FALSE)</f>
        <v>271</v>
      </c>
      <c r="F18" s="6">
        <f ca="1">VLOOKUP(A18,Feuil1!$F$2:$K$64,6,FALSE)</f>
        <v>93.7</v>
      </c>
    </row>
    <row r="19" spans="1:6" x14ac:dyDescent="0.25">
      <c r="A19" t="str">
        <f ca="1">Feuil1!D19</f>
        <v>20F23GRA-0018</v>
      </c>
      <c r="B19" s="5">
        <f ca="1">VLOOKUP(A19,Feuil1!$F$2:$K$64,2,FALSE)</f>
        <v>0.81100000000000005</v>
      </c>
      <c r="C19" s="4">
        <f ca="1">VLOOKUP(A19,Feuil1!$F$2:$K$64,3,FALSE)</f>
        <v>16.95</v>
      </c>
      <c r="D19" s="6">
        <f ca="1">VLOOKUP(A19,Feuil1!$F$2:$K$64,4,FALSE)</f>
        <v>177.2</v>
      </c>
      <c r="E19" s="6">
        <f ca="1">VLOOKUP(A19,Feuil1!$F$2:$K$64,5,FALSE)</f>
        <v>256.5</v>
      </c>
      <c r="F19" s="6">
        <f ca="1">VLOOKUP(A19,Feuil1!$F$2:$K$64,6,FALSE)</f>
        <v>82.2</v>
      </c>
    </row>
    <row r="20" spans="1:6" x14ac:dyDescent="0.25">
      <c r="A20" t="str">
        <f ca="1">Feuil1!D20</f>
        <v>20F23GRA-4906</v>
      </c>
      <c r="B20" s="5">
        <f ca="1">VLOOKUP(A20,Feuil1!$F$2:$K$64,2,FALSE)</f>
        <v>0.64700000000000002</v>
      </c>
      <c r="C20" s="4">
        <f ca="1">VLOOKUP(A20,Feuil1!$F$2:$K$64,3,FALSE)</f>
        <v>17.41</v>
      </c>
      <c r="D20" s="6">
        <f ca="1">VLOOKUP(A20,Feuil1!$F$2:$K$64,4,FALSE)</f>
        <v>180.3</v>
      </c>
      <c r="E20" s="6">
        <f ca="1">VLOOKUP(A20,Feuil1!$F$2:$K$64,5,FALSE)</f>
        <v>268.2</v>
      </c>
      <c r="F20" s="6">
        <f ca="1">VLOOKUP(A20,Feuil1!$F$2:$K$64,6,FALSE)</f>
        <v>89.6</v>
      </c>
    </row>
    <row r="21" spans="1:6" x14ac:dyDescent="0.25">
      <c r="A21" t="str">
        <f ca="1">Feuil1!D21</f>
        <v>20F23GRA-2030</v>
      </c>
      <c r="B21" s="5">
        <f ca="1">VLOOKUP(A21,Feuil1!$F$2:$K$64,2,FALSE)</f>
        <v>0.63700000000000001</v>
      </c>
      <c r="C21" s="4">
        <f ca="1">VLOOKUP(A21,Feuil1!$F$2:$K$64,3,FALSE)</f>
        <v>17</v>
      </c>
      <c r="D21" s="6">
        <f ca="1">VLOOKUP(A21,Feuil1!$F$2:$K$64,4,FALSE)</f>
        <v>182.4</v>
      </c>
      <c r="E21" s="6">
        <f ca="1">VLOOKUP(A21,Feuil1!$F$2:$K$64,5,FALSE)</f>
        <v>273.10000000000002</v>
      </c>
      <c r="F21" s="6">
        <f ca="1">VLOOKUP(A21,Feuil1!$F$2:$K$64,6,FALSE)</f>
        <v>98</v>
      </c>
    </row>
    <row r="22" spans="1:6" x14ac:dyDescent="0.25">
      <c r="A22" t="str">
        <f ca="1">Feuil1!D22</f>
        <v>20F23GRA-3374</v>
      </c>
      <c r="B22" s="5">
        <f ca="1">VLOOKUP(A22,Feuil1!$F$2:$K$64,2,FALSE)</f>
        <v>0.76200000000000001</v>
      </c>
      <c r="C22" s="4">
        <f ca="1">VLOOKUP(A22,Feuil1!$F$2:$K$64,3,FALSE)</f>
        <v>18.93</v>
      </c>
      <c r="D22" s="6">
        <f ca="1">VLOOKUP(A22,Feuil1!$F$2:$K$64,4,FALSE)</f>
        <v>191.9</v>
      </c>
      <c r="E22" s="6">
        <f ca="1">VLOOKUP(A22,Feuil1!$F$2:$K$64,5,FALSE)</f>
        <v>275.39999999999998</v>
      </c>
      <c r="F22" s="6">
        <f ca="1">VLOOKUP(A22,Feuil1!$F$2:$K$64,6,FALSE)</f>
        <v>95.4</v>
      </c>
    </row>
    <row r="23" spans="1:6" x14ac:dyDescent="0.25">
      <c r="A23" t="str">
        <f ca="1">Feuil1!D23</f>
        <v>20F23GRA-1113</v>
      </c>
      <c r="B23" s="5">
        <f ca="1">VLOOKUP(A23,Feuil1!$F$2:$K$64,2,FALSE)</f>
        <v>0.69099999999999995</v>
      </c>
      <c r="C23" s="4">
        <f ca="1">VLOOKUP(A23,Feuil1!$F$2:$K$64,3,FALSE)</f>
        <v>16.98</v>
      </c>
      <c r="D23" s="6">
        <f ca="1">VLOOKUP(A23,Feuil1!$F$2:$K$64,4,FALSE)</f>
        <v>144.1</v>
      </c>
      <c r="E23" s="6">
        <f ca="1">VLOOKUP(A23,Feuil1!$F$2:$K$64,5,FALSE)</f>
        <v>246.6</v>
      </c>
      <c r="F23" s="6">
        <f ca="1">VLOOKUP(A23,Feuil1!$F$2:$K$64,6,FALSE)</f>
        <v>80.599999999999994</v>
      </c>
    </row>
    <row r="24" spans="1:6" x14ac:dyDescent="0.25">
      <c r="A24" t="str">
        <f ca="1">Feuil1!D24</f>
        <v>20F23GRA-4598</v>
      </c>
      <c r="B24" s="5">
        <f ca="1">VLOOKUP(A24,Feuil1!$F$2:$K$64,2,FALSE)</f>
        <v>0.87</v>
      </c>
      <c r="C24" s="4">
        <f ca="1">VLOOKUP(A24,Feuil1!$F$2:$K$64,3,FALSE)</f>
        <v>18.95</v>
      </c>
      <c r="D24" s="6">
        <f ca="1">VLOOKUP(A24,Feuil1!$F$2:$K$64,4,FALSE)</f>
        <v>187.5</v>
      </c>
      <c r="E24" s="6">
        <f ca="1">VLOOKUP(A24,Feuil1!$F$2:$K$64,5,FALSE)</f>
        <v>252.4</v>
      </c>
      <c r="F24" s="6">
        <f ca="1">VLOOKUP(A24,Feuil1!$F$2:$K$64,6,FALSE)</f>
        <v>76</v>
      </c>
    </row>
    <row r="25" spans="1:6" x14ac:dyDescent="0.25">
      <c r="A25" t="str">
        <f ca="1">Feuil1!D25</f>
        <v>20F23GRA-5537</v>
      </c>
      <c r="B25" s="5">
        <f ca="1">VLOOKUP(A25,Feuil1!$F$2:$K$64,2,FALSE)</f>
        <v>0.62</v>
      </c>
      <c r="C25" s="4">
        <f ca="1">VLOOKUP(A25,Feuil1!$F$2:$K$64,3,FALSE)</f>
        <v>17.059999999999999</v>
      </c>
      <c r="D25" s="6">
        <f ca="1">VLOOKUP(A25,Feuil1!$F$2:$K$64,4,FALSE)</f>
        <v>181.1</v>
      </c>
      <c r="E25" s="6">
        <f ca="1">VLOOKUP(A25,Feuil1!$F$2:$K$64,5,FALSE)</f>
        <v>254.1</v>
      </c>
      <c r="F25" s="6">
        <f ca="1">VLOOKUP(A25,Feuil1!$F$2:$K$64,6,FALSE)</f>
        <v>77</v>
      </c>
    </row>
    <row r="26" spans="1:6" x14ac:dyDescent="0.25">
      <c r="A26" t="str">
        <f ca="1">Feuil1!D26</f>
        <v>20F23GRA-0801</v>
      </c>
      <c r="B26" s="5">
        <f ca="1">VLOOKUP(A26,Feuil1!$F$2:$K$64,2,FALSE)</f>
        <v>0.67900000000000005</v>
      </c>
      <c r="C26" s="4">
        <f ca="1">VLOOKUP(A26,Feuil1!$F$2:$K$64,3,FALSE)</f>
        <v>17.239999999999998</v>
      </c>
      <c r="D26" s="6">
        <f ca="1">VLOOKUP(A26,Feuil1!$F$2:$K$64,4,FALSE)</f>
        <v>192</v>
      </c>
      <c r="E26" s="6">
        <f ca="1">VLOOKUP(A26,Feuil1!$F$2:$K$64,5,FALSE)</f>
        <v>265.10000000000002</v>
      </c>
      <c r="F26" s="6">
        <f ca="1">VLOOKUP(A26,Feuil1!$F$2:$K$64,6,FALSE)</f>
        <v>90.5</v>
      </c>
    </row>
    <row r="27" spans="1:6" x14ac:dyDescent="0.25">
      <c r="A27" t="str">
        <f ca="1">Feuil1!D27</f>
        <v>20F23GRA-0003</v>
      </c>
      <c r="B27" s="5">
        <f ca="1">VLOOKUP(A27,Feuil1!$F$2:$K$64,2,FALSE)</f>
        <v>0.70099999999999996</v>
      </c>
      <c r="C27" s="4">
        <f ca="1">VLOOKUP(A27,Feuil1!$F$2:$K$64,3,FALSE)</f>
        <v>17.38</v>
      </c>
      <c r="D27" s="6">
        <f ca="1">VLOOKUP(A27,Feuil1!$F$2:$K$64,4,FALSE)</f>
        <v>175.7</v>
      </c>
      <c r="E27" s="6">
        <f ca="1">VLOOKUP(A27,Feuil1!$F$2:$K$64,5,FALSE)</f>
        <v>262.5</v>
      </c>
      <c r="F27" s="6">
        <f ca="1">VLOOKUP(A27,Feuil1!$F$2:$K$64,6,FALSE)</f>
        <v>95</v>
      </c>
    </row>
    <row r="28" spans="1:6" x14ac:dyDescent="0.25">
      <c r="A28" t="str">
        <f ca="1">Feuil1!D28</f>
        <v>20F23GRA-3803</v>
      </c>
      <c r="B28" s="5">
        <f ca="1">VLOOKUP(A28,Feuil1!$F$2:$K$64,2,FALSE)</f>
        <v>0.68600000000000005</v>
      </c>
      <c r="C28" s="4">
        <f ca="1">VLOOKUP(A28,Feuil1!$F$2:$K$64,3,FALSE)</f>
        <v>17.399999999999999</v>
      </c>
      <c r="D28" s="6">
        <f ca="1">VLOOKUP(A28,Feuil1!$F$2:$K$64,4,FALSE)</f>
        <v>183.4</v>
      </c>
      <c r="E28" s="6">
        <f ca="1">VLOOKUP(A28,Feuil1!$F$2:$K$64,5,FALSE)</f>
        <v>268.2</v>
      </c>
      <c r="F28" s="6">
        <f ca="1">VLOOKUP(A28,Feuil1!$F$2:$K$64,6,FALSE)</f>
        <v>98</v>
      </c>
    </row>
    <row r="29" spans="1:6" x14ac:dyDescent="0.25">
      <c r="A29" t="str">
        <f ca="1">Feuil1!D29</f>
        <v>20F23GRA-5125</v>
      </c>
      <c r="B29" s="5">
        <f ca="1">VLOOKUP(A29,Feuil1!$F$2:$K$64,2,FALSE)</f>
        <v>0.68899999999999995</v>
      </c>
      <c r="C29" s="4">
        <f ca="1">VLOOKUP(A29,Feuil1!$F$2:$K$64,3,FALSE)</f>
        <v>17.02</v>
      </c>
      <c r="D29" s="6">
        <f ca="1">VLOOKUP(A29,Feuil1!$F$2:$K$64,4,FALSE)</f>
        <v>183.6</v>
      </c>
      <c r="E29" s="6">
        <f ca="1">VLOOKUP(A29,Feuil1!$F$2:$K$64,5,FALSE)</f>
        <v>267.8</v>
      </c>
      <c r="F29" s="6">
        <f ca="1">VLOOKUP(A29,Feuil1!$F$2:$K$64,6,FALSE)</f>
        <v>97.2</v>
      </c>
    </row>
    <row r="30" spans="1:6" x14ac:dyDescent="0.25">
      <c r="A30" t="str">
        <f ca="1">Feuil1!D30</f>
        <v>20F23GRA-0238</v>
      </c>
      <c r="B30" s="5">
        <f ca="1">VLOOKUP(A30,Feuil1!$F$2:$K$64,2,FALSE)</f>
        <v>0.73899999999999999</v>
      </c>
      <c r="C30" s="4">
        <f ca="1">VLOOKUP(A30,Feuil1!$F$2:$K$64,3,FALSE)</f>
        <v>16.52</v>
      </c>
      <c r="D30" s="6">
        <f ca="1">VLOOKUP(A30,Feuil1!$F$2:$K$64,4,FALSE)</f>
        <v>185</v>
      </c>
      <c r="E30" s="6">
        <f ca="1">VLOOKUP(A30,Feuil1!$F$2:$K$64,5,FALSE)</f>
        <v>268.89999999999998</v>
      </c>
      <c r="F30" s="6">
        <f ca="1">VLOOKUP(A30,Feuil1!$F$2:$K$64,6,FALSE)</f>
        <v>88.6</v>
      </c>
    </row>
    <row r="31" spans="1:6" x14ac:dyDescent="0.25">
      <c r="A31" t="str">
        <f ca="1">Feuil1!D31</f>
        <v>20F23GRA-1920</v>
      </c>
      <c r="B31" s="5">
        <f ca="1">VLOOKUP(A31,Feuil1!$F$2:$K$64,2,FALSE)</f>
        <v>0.60199999999999998</v>
      </c>
      <c r="C31" s="4">
        <f ca="1">VLOOKUP(A31,Feuil1!$F$2:$K$64,3,FALSE)</f>
        <v>17.36</v>
      </c>
      <c r="D31" s="6">
        <f ca="1">VLOOKUP(A31,Feuil1!$F$2:$K$64,4,FALSE)</f>
        <v>170.9</v>
      </c>
      <c r="E31" s="6">
        <f ca="1">VLOOKUP(A31,Feuil1!$F$2:$K$64,5,FALSE)</f>
        <v>247.8</v>
      </c>
      <c r="F31" s="6">
        <f ca="1">VLOOKUP(A31,Feuil1!$F$2:$K$64,6,FALSE)</f>
        <v>74.3</v>
      </c>
    </row>
    <row r="32" spans="1:6" x14ac:dyDescent="0.25">
      <c r="A32" t="str">
        <f ca="1">Feuil1!D32</f>
        <v>20F23GRA-5543</v>
      </c>
      <c r="B32" s="5">
        <f ca="1">VLOOKUP(A32,Feuil1!$F$2:$K$64,2,FALSE)</f>
        <v>0.68799999999999994</v>
      </c>
      <c r="C32" s="4">
        <f ca="1">VLOOKUP(A32,Feuil1!$F$2:$K$64,3,FALSE)</f>
        <v>17.53</v>
      </c>
      <c r="D32" s="6">
        <f ca="1">VLOOKUP(A32,Feuil1!$F$2:$K$64,4,FALSE)</f>
        <v>188.2</v>
      </c>
      <c r="E32" s="6">
        <f ca="1">VLOOKUP(A32,Feuil1!$F$2:$K$64,5,FALSE)</f>
        <v>260.8</v>
      </c>
      <c r="F32" s="6">
        <f ca="1">VLOOKUP(A32,Feuil1!$F$2:$K$64,6,FALSE)</f>
        <v>89.1</v>
      </c>
    </row>
    <row r="33" spans="1:6" x14ac:dyDescent="0.25">
      <c r="A33" t="str">
        <f ca="1">Feuil1!D33</f>
        <v>20F23GRA-0901</v>
      </c>
      <c r="B33" s="5">
        <f ca="1">VLOOKUP(A33,Feuil1!$F$2:$K$64,2,FALSE)</f>
        <v>0.873</v>
      </c>
      <c r="C33" s="4">
        <f ca="1">VLOOKUP(A33,Feuil1!$F$2:$K$64,3,FALSE)</f>
        <v>17.75</v>
      </c>
      <c r="D33" s="6">
        <f ca="1">VLOOKUP(A33,Feuil1!$F$2:$K$64,4,FALSE)</f>
        <v>198.4</v>
      </c>
      <c r="E33" s="6">
        <f ca="1">VLOOKUP(A33,Feuil1!$F$2:$K$64,5,FALSE)</f>
        <v>278.8</v>
      </c>
      <c r="F33" s="6">
        <f ca="1">VLOOKUP(A33,Feuil1!$F$2:$K$64,6,FALSE)</f>
        <v>98</v>
      </c>
    </row>
    <row r="34" spans="1:6" x14ac:dyDescent="0.25">
      <c r="A34" t="str">
        <f ca="1">Feuil1!D34</f>
        <v>20F23GRA-5243</v>
      </c>
      <c r="B34" s="5">
        <f ca="1">VLOOKUP(A34,Feuil1!$F$2:$K$64,2,FALSE)</f>
        <v>0.78700000000000003</v>
      </c>
      <c r="C34" s="4">
        <f ca="1">VLOOKUP(A34,Feuil1!$F$2:$K$64,3,FALSE)</f>
        <v>17.97</v>
      </c>
      <c r="D34" s="6">
        <f ca="1">VLOOKUP(A34,Feuil1!$F$2:$K$64,4,FALSE)</f>
        <v>180.7</v>
      </c>
      <c r="E34" s="6">
        <f ca="1">VLOOKUP(A34,Feuil1!$F$2:$K$64,5,FALSE)</f>
        <v>266.39999999999998</v>
      </c>
      <c r="F34" s="6">
        <f ca="1">VLOOKUP(A34,Feuil1!$F$2:$K$64,6,FALSE)</f>
        <v>97.4</v>
      </c>
    </row>
    <row r="35" spans="1:6" x14ac:dyDescent="0.25">
      <c r="A35" t="str">
        <f ca="1">Feuil1!D35</f>
        <v>20F23GRA-1493</v>
      </c>
      <c r="B35" s="5">
        <f ca="1">VLOOKUP(A35,Feuil1!$F$2:$K$64,2,FALSE)</f>
        <v>0.79300000000000004</v>
      </c>
      <c r="C35" s="4">
        <f ca="1">VLOOKUP(A35,Feuil1!$F$2:$K$64,3,FALSE)</f>
        <v>17.97</v>
      </c>
      <c r="D35" s="6">
        <f ca="1">VLOOKUP(A35,Feuil1!$F$2:$K$64,4,FALSE)</f>
        <v>181.6</v>
      </c>
      <c r="E35" s="6">
        <f ca="1">VLOOKUP(A35,Feuil1!$F$2:$K$64,5,FALSE)</f>
        <v>269.3</v>
      </c>
      <c r="F35" s="6">
        <f ca="1">VLOOKUP(A35,Feuil1!$F$2:$K$64,6,FALSE)</f>
        <v>93.8</v>
      </c>
    </row>
    <row r="36" spans="1:6" x14ac:dyDescent="0.25">
      <c r="A36" t="str">
        <f ca="1">Feuil1!D36</f>
        <v>20F23GRA-1391</v>
      </c>
      <c r="B36" s="5">
        <f ca="1">VLOOKUP(A36,Feuil1!$F$2:$K$64,2,FALSE)</f>
        <v>0.64100000000000001</v>
      </c>
      <c r="C36" s="4">
        <f ca="1">VLOOKUP(A36,Feuil1!$F$2:$K$64,3,FALSE)</f>
        <v>16.64</v>
      </c>
      <c r="D36" s="6">
        <f ca="1">VLOOKUP(A36,Feuil1!$F$2:$K$64,4,FALSE)</f>
        <v>179.9</v>
      </c>
      <c r="E36" s="6">
        <f ca="1">VLOOKUP(A36,Feuil1!$F$2:$K$64,5,FALSE)</f>
        <v>253</v>
      </c>
      <c r="F36" s="6">
        <f ca="1">VLOOKUP(A36,Feuil1!$F$2:$K$64,6,FALSE)</f>
        <v>74.599999999999994</v>
      </c>
    </row>
    <row r="37" spans="1:6" x14ac:dyDescent="0.25">
      <c r="A37" t="str">
        <f ca="1">Feuil1!D37</f>
        <v>20F23GRA-0460</v>
      </c>
      <c r="B37" s="5">
        <f ca="1">VLOOKUP(A37,Feuil1!$F$2:$K$64,2,FALSE)</f>
        <v>0.77600000000000002</v>
      </c>
      <c r="C37" s="4">
        <f ca="1">VLOOKUP(A37,Feuil1!$F$2:$K$64,3,FALSE)</f>
        <v>17.55</v>
      </c>
      <c r="D37" s="6">
        <f ca="1">VLOOKUP(A37,Feuil1!$F$2:$K$64,4,FALSE)</f>
        <v>171.5</v>
      </c>
      <c r="E37" s="6">
        <f ca="1">VLOOKUP(A37,Feuil1!$F$2:$K$64,5,FALSE)</f>
        <v>267.60000000000002</v>
      </c>
      <c r="F37" s="6">
        <f ca="1">VLOOKUP(A37,Feuil1!$F$2:$K$64,6,FALSE)</f>
        <v>98</v>
      </c>
    </row>
    <row r="38" spans="1:6" x14ac:dyDescent="0.25">
      <c r="A38" t="str">
        <f ca="1">Feuil1!D38</f>
        <v>20F23GRA-2544</v>
      </c>
      <c r="B38" s="5">
        <f ca="1">VLOOKUP(A38,Feuil1!$F$2:$K$64,2,FALSE)</f>
        <v>0.69199999999999995</v>
      </c>
      <c r="C38" s="4">
        <f ca="1">VLOOKUP(A38,Feuil1!$F$2:$K$64,3,FALSE)</f>
        <v>16.55</v>
      </c>
      <c r="D38" s="6">
        <f ca="1">VLOOKUP(A38,Feuil1!$F$2:$K$64,4,FALSE)</f>
        <v>169.6</v>
      </c>
      <c r="E38" s="6">
        <f ca="1">VLOOKUP(A38,Feuil1!$F$2:$K$64,5,FALSE)</f>
        <v>266.2</v>
      </c>
      <c r="F38" s="6">
        <f ca="1">VLOOKUP(A38,Feuil1!$F$2:$K$64,6,FALSE)</f>
        <v>97.1</v>
      </c>
    </row>
    <row r="39" spans="1:6" x14ac:dyDescent="0.25">
      <c r="A39" t="str">
        <f ca="1">Feuil1!D39</f>
        <v>20F23GRA-1818</v>
      </c>
      <c r="B39" s="5">
        <f ca="1">VLOOKUP(A39,Feuil1!$F$2:$K$64,2,FALSE)</f>
        <v>0.63600000000000001</v>
      </c>
      <c r="C39" s="4">
        <f ca="1">VLOOKUP(A39,Feuil1!$F$2:$K$64,3,FALSE)</f>
        <v>17.89</v>
      </c>
      <c r="D39" s="6">
        <f ca="1">VLOOKUP(A39,Feuil1!$F$2:$K$64,4,FALSE)</f>
        <v>172.4</v>
      </c>
      <c r="E39" s="6">
        <f ca="1">VLOOKUP(A39,Feuil1!$F$2:$K$64,5,FALSE)</f>
        <v>267.3</v>
      </c>
      <c r="F39" s="6">
        <f ca="1">VLOOKUP(A39,Feuil1!$F$2:$K$64,6,FALSE)</f>
        <v>98</v>
      </c>
    </row>
    <row r="40" spans="1:6" x14ac:dyDescent="0.25">
      <c r="A40" t="str">
        <f ca="1">Feuil1!D40</f>
        <v>20F23GRA-3052</v>
      </c>
      <c r="B40" s="5">
        <f ca="1">VLOOKUP(A40,Feuil1!$F$2:$K$64,2,FALSE)</f>
        <v>0.72</v>
      </c>
      <c r="C40" s="4">
        <f ca="1">VLOOKUP(A40,Feuil1!$F$2:$K$64,3,FALSE)</f>
        <v>18.010000000000002</v>
      </c>
      <c r="D40" s="6">
        <f ca="1">VLOOKUP(A40,Feuil1!$F$2:$K$64,4,FALSE)</f>
        <v>182.5</v>
      </c>
      <c r="E40" s="6">
        <f ca="1">VLOOKUP(A40,Feuil1!$F$2:$K$64,5,FALSE)</f>
        <v>261.7</v>
      </c>
      <c r="F40" s="6">
        <f ca="1">VLOOKUP(A40,Feuil1!$F$2:$K$64,6,FALSE)</f>
        <v>84.5</v>
      </c>
    </row>
    <row r="41" spans="1:6" x14ac:dyDescent="0.25">
      <c r="A41" t="str">
        <f ca="1">Feuil1!D41</f>
        <v>20F23GRA-5006</v>
      </c>
      <c r="B41" s="5">
        <f ca="1">VLOOKUP(A41,Feuil1!$F$2:$K$64,2,FALSE)</f>
        <v>0.73199999999999998</v>
      </c>
      <c r="C41" s="4">
        <f ca="1">VLOOKUP(A41,Feuil1!$F$2:$K$64,3,FALSE)</f>
        <v>16.93</v>
      </c>
      <c r="D41" s="6">
        <f ca="1">VLOOKUP(A41,Feuil1!$F$2:$K$64,4,FALSE)</f>
        <v>173.2</v>
      </c>
      <c r="E41" s="6">
        <f ca="1">VLOOKUP(A41,Feuil1!$F$2:$K$64,5,FALSE)</f>
        <v>262.10000000000002</v>
      </c>
      <c r="F41" s="6">
        <f ca="1">VLOOKUP(A41,Feuil1!$F$2:$K$64,6,FALSE)</f>
        <v>91.9</v>
      </c>
    </row>
    <row r="42" spans="1:6" x14ac:dyDescent="0.25">
      <c r="A42" t="str">
        <f ca="1">Feuil1!D42</f>
        <v>20F23GRA-1598</v>
      </c>
      <c r="B42" s="5">
        <f ca="1">VLOOKUP(A42,Feuil1!$F$2:$K$64,2,FALSE)</f>
        <v>0.60899999999999999</v>
      </c>
      <c r="C42" s="4">
        <f ca="1">VLOOKUP(A42,Feuil1!$F$2:$K$64,3,FALSE)</f>
        <v>17.5</v>
      </c>
      <c r="D42" s="6">
        <f ca="1">VLOOKUP(A42,Feuil1!$F$2:$K$64,4,FALSE)</f>
        <v>180.7</v>
      </c>
      <c r="E42" s="6">
        <f ca="1">VLOOKUP(A42,Feuil1!$F$2:$K$64,5,FALSE)</f>
        <v>271.39999999999998</v>
      </c>
      <c r="F42" s="6">
        <f ca="1">VLOOKUP(A42,Feuil1!$F$2:$K$64,6,FALSE)</f>
        <v>95</v>
      </c>
    </row>
    <row r="43" spans="1:6" x14ac:dyDescent="0.25">
      <c r="A43" t="str">
        <f ca="1">Feuil1!D43</f>
        <v>20F23GRA-4384</v>
      </c>
      <c r="B43" s="5">
        <f ca="1">VLOOKUP(A43,Feuil1!$F$2:$K$64,2,FALSE)</f>
        <v>0.76500000000000001</v>
      </c>
      <c r="C43" s="4">
        <f ca="1">VLOOKUP(A43,Feuil1!$F$2:$K$64,3,FALSE)</f>
        <v>16.829999999999998</v>
      </c>
      <c r="D43" s="6">
        <f ca="1">VLOOKUP(A43,Feuil1!$F$2:$K$64,4,FALSE)</f>
        <v>175.8</v>
      </c>
      <c r="E43" s="6">
        <f ca="1">VLOOKUP(A43,Feuil1!$F$2:$K$64,5,FALSE)</f>
        <v>265.7</v>
      </c>
      <c r="F43" s="6">
        <f ca="1">VLOOKUP(A43,Feuil1!$F$2:$K$64,6,FALSE)</f>
        <v>97.7</v>
      </c>
    </row>
    <row r="44" spans="1:6" x14ac:dyDescent="0.25">
      <c r="A44" t="str">
        <f ca="1">Feuil1!D44</f>
        <v>20F23GRA-4795</v>
      </c>
      <c r="B44" s="5">
        <f ca="1">VLOOKUP(A44,Feuil1!$F$2:$K$64,2,FALSE)</f>
        <v>0.78400000000000003</v>
      </c>
      <c r="C44" s="4">
        <f ca="1">VLOOKUP(A44,Feuil1!$F$2:$K$64,3,FALSE)</f>
        <v>17.739999999999998</v>
      </c>
      <c r="D44" s="6">
        <f ca="1">VLOOKUP(A44,Feuil1!$F$2:$K$64,4,FALSE)</f>
        <v>190.5</v>
      </c>
      <c r="E44" s="6">
        <f ca="1">VLOOKUP(A44,Feuil1!$F$2:$K$64,5,FALSE)</f>
        <v>270.60000000000002</v>
      </c>
      <c r="F44" s="6">
        <f ca="1">VLOOKUP(A44,Feuil1!$F$2:$K$64,6,FALSE)</f>
        <v>98</v>
      </c>
    </row>
    <row r="45" spans="1:6" x14ac:dyDescent="0.25">
      <c r="A45" t="str">
        <f ca="1">Feuil1!D45</f>
        <v>20F23GRA-5553</v>
      </c>
      <c r="B45" s="5">
        <f ca="1">VLOOKUP(A45,Feuil1!$F$2:$K$64,2,FALSE)</f>
        <v>0.85299999999999998</v>
      </c>
      <c r="C45" s="4">
        <f ca="1">VLOOKUP(A45,Feuil1!$F$2:$K$64,3,FALSE)</f>
        <v>18.059999999999999</v>
      </c>
      <c r="D45" s="6">
        <f ca="1">VLOOKUP(A45,Feuil1!$F$2:$K$64,4,FALSE)</f>
        <v>187.7</v>
      </c>
      <c r="E45" s="6">
        <f ca="1">VLOOKUP(A45,Feuil1!$F$2:$K$64,5,FALSE)</f>
        <v>260.39999999999998</v>
      </c>
      <c r="F45" s="6">
        <f ca="1">VLOOKUP(A45,Feuil1!$F$2:$K$64,6,FALSE)</f>
        <v>81</v>
      </c>
    </row>
    <row r="46" spans="1:6" x14ac:dyDescent="0.25">
      <c r="A46" t="str">
        <f ca="1">Feuil1!D46</f>
        <v>20F23GRA-3986</v>
      </c>
      <c r="B46" s="5">
        <f ca="1">VLOOKUP(A46,Feuil1!$F$2:$K$64,2,FALSE)</f>
        <v>0.79100000000000004</v>
      </c>
      <c r="C46" s="4">
        <f ca="1">VLOOKUP(A46,Feuil1!$F$2:$K$64,3,FALSE)</f>
        <v>16.73</v>
      </c>
      <c r="D46" s="6">
        <f ca="1">VLOOKUP(A46,Feuil1!$F$2:$K$64,4,FALSE)</f>
        <v>187.2</v>
      </c>
      <c r="E46" s="6">
        <f ca="1">VLOOKUP(A46,Feuil1!$F$2:$K$64,5,FALSE)</f>
        <v>268.5</v>
      </c>
      <c r="F46" s="6">
        <f ca="1">VLOOKUP(A46,Feuil1!$F$2:$K$64,6,FALSE)</f>
        <v>98</v>
      </c>
    </row>
    <row r="47" spans="1:6" x14ac:dyDescent="0.25">
      <c r="A47" t="str">
        <f ca="1">Feuil1!D47</f>
        <v>20F23GRA-2139</v>
      </c>
      <c r="B47" s="5">
        <f ca="1">VLOOKUP(A47,Feuil1!$F$2:$K$64,2,FALSE)</f>
        <v>0.64200000000000002</v>
      </c>
      <c r="C47" s="4">
        <f ca="1">VLOOKUP(A47,Feuil1!$F$2:$K$64,3,FALSE)</f>
        <v>17.63</v>
      </c>
      <c r="D47" s="6">
        <f ca="1">VLOOKUP(A47,Feuil1!$F$2:$K$64,4,FALSE)</f>
        <v>189.8</v>
      </c>
      <c r="E47" s="6">
        <f ca="1">VLOOKUP(A47,Feuil1!$F$2:$K$64,5,FALSE)</f>
        <v>265.60000000000002</v>
      </c>
      <c r="F47" s="6">
        <f ca="1">VLOOKUP(A47,Feuil1!$F$2:$K$64,6,FALSE)</f>
        <v>80.400000000000006</v>
      </c>
    </row>
    <row r="48" spans="1:6" x14ac:dyDescent="0.25">
      <c r="A48" t="str">
        <f ca="1">Feuil1!D48</f>
        <v>20F23GRA-2752</v>
      </c>
      <c r="B48" s="5">
        <f ca="1">VLOOKUP(A48,Feuil1!$F$2:$K$64,2,FALSE)</f>
        <v>0.82899999999999996</v>
      </c>
      <c r="C48" s="4">
        <f ca="1">VLOOKUP(A48,Feuil1!$F$2:$K$64,3,FALSE)</f>
        <v>17.399999999999999</v>
      </c>
      <c r="D48" s="6">
        <f ca="1">VLOOKUP(A48,Feuil1!$F$2:$K$64,4,FALSE)</f>
        <v>176.4</v>
      </c>
      <c r="E48" s="6">
        <f ca="1">VLOOKUP(A48,Feuil1!$F$2:$K$64,5,FALSE)</f>
        <v>274.60000000000002</v>
      </c>
      <c r="F48" s="6">
        <f ca="1">VLOOKUP(A48,Feuil1!$F$2:$K$64,6,FALSE)</f>
        <v>98</v>
      </c>
    </row>
    <row r="49" spans="1:6" x14ac:dyDescent="0.25">
      <c r="A49" t="str">
        <f ca="1">Feuil1!D49</f>
        <v>20F23GRA-5550</v>
      </c>
      <c r="B49" s="5">
        <f ca="1">VLOOKUP(A49,Feuil1!$F$2:$K$64,2,FALSE)</f>
        <v>0.75700000000000001</v>
      </c>
      <c r="C49" s="4">
        <f ca="1">VLOOKUP(A49,Feuil1!$F$2:$K$64,3,FALSE)</f>
        <v>16.45</v>
      </c>
      <c r="D49" s="6">
        <f ca="1">VLOOKUP(A49,Feuil1!$F$2:$K$64,4,FALSE)</f>
        <v>188.6</v>
      </c>
      <c r="E49" s="6">
        <f ca="1">VLOOKUP(A49,Feuil1!$F$2:$K$64,5,FALSE)</f>
        <v>267.39999999999998</v>
      </c>
      <c r="F49" s="6">
        <f ca="1">VLOOKUP(A49,Feuil1!$F$2:$K$64,6,FALSE)</f>
        <v>98</v>
      </c>
    </row>
    <row r="50" spans="1:6" x14ac:dyDescent="0.25">
      <c r="A50" t="str">
        <f ca="1">Feuil1!D50</f>
        <v>20F23GRA-4281</v>
      </c>
      <c r="B50" s="5">
        <f ca="1">VLOOKUP(A50,Feuil1!$F$2:$K$64,2,FALSE)</f>
        <v>0.78700000000000003</v>
      </c>
      <c r="C50" s="4">
        <f ca="1">VLOOKUP(A50,Feuil1!$F$2:$K$64,3,FALSE)</f>
        <v>18.3</v>
      </c>
      <c r="D50" s="6">
        <f ca="1">VLOOKUP(A50,Feuil1!$F$2:$K$64,4,FALSE)</f>
        <v>190</v>
      </c>
      <c r="E50" s="6">
        <f ca="1">VLOOKUP(A50,Feuil1!$F$2:$K$64,5,FALSE)</f>
        <v>262.7</v>
      </c>
      <c r="F50" s="6">
        <f ca="1">VLOOKUP(A50,Feuil1!$F$2:$K$64,6,FALSE)</f>
        <v>92.3</v>
      </c>
    </row>
    <row r="51" spans="1:6" x14ac:dyDescent="0.25">
      <c r="A51" t="str">
        <f ca="1">Feuil1!D51</f>
        <v>20F23GRA-2325</v>
      </c>
      <c r="B51" s="5">
        <f ca="1">VLOOKUP(A51,Feuil1!$F$2:$K$64,2,FALSE)</f>
        <v>0.64500000000000002</v>
      </c>
      <c r="C51" s="4">
        <f ca="1">VLOOKUP(A51,Feuil1!$F$2:$K$64,3,FALSE)</f>
        <v>16.75</v>
      </c>
      <c r="D51" s="6">
        <f ca="1">VLOOKUP(A51,Feuil1!$F$2:$K$64,4,FALSE)</f>
        <v>174.5</v>
      </c>
      <c r="E51" s="6">
        <f ca="1">VLOOKUP(A51,Feuil1!$F$2:$K$64,5,FALSE)</f>
        <v>268.7</v>
      </c>
      <c r="F51" s="6">
        <f ca="1">VLOOKUP(A51,Feuil1!$F$2:$K$64,6,FALSE)</f>
        <v>95.1</v>
      </c>
    </row>
    <row r="52" spans="1:6" x14ac:dyDescent="0.25">
      <c r="A52" t="str">
        <f ca="1">Feuil1!D52</f>
        <v>20F23GRA-0009</v>
      </c>
      <c r="B52" s="5">
        <f ca="1">VLOOKUP(A52,Feuil1!$F$2:$K$64,2,FALSE)</f>
        <v>0.71599999999999997</v>
      </c>
      <c r="C52" s="4">
        <f ca="1">VLOOKUP(A52,Feuil1!$F$2:$K$64,3,FALSE)</f>
        <v>17.43</v>
      </c>
      <c r="D52" s="6">
        <f ca="1">VLOOKUP(A52,Feuil1!$F$2:$K$64,4,FALSE)</f>
        <v>171.9</v>
      </c>
      <c r="E52" s="6">
        <f ca="1">VLOOKUP(A52,Feuil1!$F$2:$K$64,5,FALSE)</f>
        <v>264.89999999999998</v>
      </c>
      <c r="F52" s="6">
        <f ca="1">VLOOKUP(A52,Feuil1!$F$2:$K$64,6,FALSE)</f>
        <v>98</v>
      </c>
    </row>
    <row r="53" spans="1:6" x14ac:dyDescent="0.25">
      <c r="A53" t="str">
        <f ca="1">Feuil1!D53</f>
        <v>20F23GRA-2434</v>
      </c>
      <c r="B53" s="5">
        <f ca="1">VLOOKUP(A53,Feuil1!$F$2:$K$64,2,FALSE)</f>
        <v>0.78500000000000003</v>
      </c>
      <c r="C53" s="4">
        <f ca="1">VLOOKUP(A53,Feuil1!$F$2:$K$64,3,FALSE)</f>
        <v>18.38</v>
      </c>
      <c r="D53" s="6">
        <f ca="1">VLOOKUP(A53,Feuil1!$F$2:$K$64,4,FALSE)</f>
        <v>168</v>
      </c>
      <c r="E53" s="6">
        <f ca="1">VLOOKUP(A53,Feuil1!$F$2:$K$64,5,FALSE)</f>
        <v>272.7</v>
      </c>
      <c r="F53" s="6">
        <f ca="1">VLOOKUP(A53,Feuil1!$F$2:$K$64,6,FALSE)</f>
        <v>98</v>
      </c>
    </row>
    <row r="54" spans="1:6" x14ac:dyDescent="0.25">
      <c r="A54" t="str">
        <f ca="1">Feuil1!D54</f>
        <v>20F23GRA-0006</v>
      </c>
      <c r="B54" s="5">
        <f ca="1">VLOOKUP(A54,Feuil1!$F$2:$K$64,2,FALSE)</f>
        <v>0.7</v>
      </c>
      <c r="C54" s="4">
        <f ca="1">VLOOKUP(A54,Feuil1!$F$2:$K$64,3,FALSE)</f>
        <v>16.489999999999998</v>
      </c>
      <c r="D54" s="6">
        <f ca="1">VLOOKUP(A54,Feuil1!$F$2:$K$64,4,FALSE)</f>
        <v>180.5</v>
      </c>
      <c r="E54" s="6">
        <f ca="1">VLOOKUP(A54,Feuil1!$F$2:$K$64,5,FALSE)</f>
        <v>270.3</v>
      </c>
      <c r="F54" s="6">
        <f ca="1">VLOOKUP(A54,Feuil1!$F$2:$K$64,6,FALSE)</f>
        <v>95.8</v>
      </c>
    </row>
    <row r="55" spans="1:6" x14ac:dyDescent="0.25">
      <c r="A55" t="str">
        <f ca="1">Feuil1!D55</f>
        <v>20F23GRA-0012</v>
      </c>
      <c r="B55" s="5">
        <f ca="1">VLOOKUP(A55,Feuil1!$F$2:$K$64,2,FALSE)</f>
        <v>0.79600000000000004</v>
      </c>
      <c r="C55" s="4">
        <f ca="1">VLOOKUP(A55,Feuil1!$F$2:$K$64,3,FALSE)</f>
        <v>16.940000000000001</v>
      </c>
      <c r="D55" s="6">
        <f ca="1">VLOOKUP(A55,Feuil1!$F$2:$K$64,4,FALSE)</f>
        <v>185</v>
      </c>
      <c r="E55" s="6">
        <f ca="1">VLOOKUP(A55,Feuil1!$F$2:$K$64,5,FALSE)</f>
        <v>277.8</v>
      </c>
      <c r="F55" s="6">
        <f ca="1">VLOOKUP(A55,Feuil1!$F$2:$K$64,6,FALSE)</f>
        <v>98</v>
      </c>
    </row>
    <row r="56" spans="1:6" x14ac:dyDescent="0.25">
      <c r="A56" t="str">
        <f ca="1">Feuil1!D56</f>
        <v>20F23GRA-5303</v>
      </c>
      <c r="B56" s="5">
        <f ca="1">VLOOKUP(A56,Feuil1!$F$2:$K$64,2,FALSE)</f>
        <v>0.85399999999999998</v>
      </c>
      <c r="C56" s="4">
        <f ca="1">VLOOKUP(A56,Feuil1!$F$2:$K$64,3,FALSE)</f>
        <v>17.96</v>
      </c>
      <c r="D56" s="6">
        <f ca="1">VLOOKUP(A56,Feuil1!$F$2:$K$64,4,FALSE)</f>
        <v>181.9</v>
      </c>
      <c r="E56" s="6">
        <f ca="1">VLOOKUP(A56,Feuil1!$F$2:$K$64,5,FALSE)</f>
        <v>271.5</v>
      </c>
      <c r="F56" s="6">
        <f ca="1">VLOOKUP(A56,Feuil1!$F$2:$K$64,6,FALSE)</f>
        <v>94.6</v>
      </c>
    </row>
    <row r="57" spans="1:6" x14ac:dyDescent="0.25">
      <c r="A57" t="str">
        <f ca="1">Feuil1!D57</f>
        <v>20F23GRA-1713</v>
      </c>
      <c r="B57" s="5">
        <f ca="1">VLOOKUP(A57,Feuil1!$F$2:$K$64,2,FALSE)</f>
        <v>0.751</v>
      </c>
      <c r="C57" s="4">
        <f ca="1">VLOOKUP(A57,Feuil1!$F$2:$K$64,3,FALSE)</f>
        <v>16.57</v>
      </c>
      <c r="D57" s="6">
        <f ca="1">VLOOKUP(A57,Feuil1!$F$2:$K$64,4,FALSE)</f>
        <v>190.9</v>
      </c>
      <c r="E57" s="6">
        <f ca="1">VLOOKUP(A57,Feuil1!$F$2:$K$64,5,FALSE)</f>
        <v>270.60000000000002</v>
      </c>
      <c r="F57" s="6">
        <f ca="1">VLOOKUP(A57,Feuil1!$F$2:$K$64,6,FALSE)</f>
        <v>86.5</v>
      </c>
    </row>
    <row r="58" spans="1:6" x14ac:dyDescent="0.25">
      <c r="A58" t="str">
        <f ca="1">Feuil1!D58</f>
        <v>20F23GRA-5556</v>
      </c>
      <c r="B58" s="5">
        <f ca="1">VLOOKUP(A58,Feuil1!$F$2:$K$64,2,FALSE)</f>
        <v>0.79300000000000004</v>
      </c>
      <c r="C58" s="4">
        <f ca="1">VLOOKUP(A58,Feuil1!$F$2:$K$64,3,FALSE)</f>
        <v>17.93</v>
      </c>
      <c r="D58" s="6">
        <f ca="1">VLOOKUP(A58,Feuil1!$F$2:$K$64,4,FALSE)</f>
        <v>201.9</v>
      </c>
      <c r="E58" s="6">
        <f ca="1">VLOOKUP(A58,Feuil1!$F$2:$K$64,5,FALSE)</f>
        <v>271.7</v>
      </c>
      <c r="F58" s="6">
        <f ca="1">VLOOKUP(A58,Feuil1!$F$2:$K$64,6,FALSE)</f>
        <v>98</v>
      </c>
    </row>
    <row r="59" spans="1:6" x14ac:dyDescent="0.25">
      <c r="A59" t="str">
        <f ca="1">Feuil1!D59</f>
        <v>20F23GRA-2944</v>
      </c>
      <c r="B59" s="5">
        <f ca="1">VLOOKUP(A59,Feuil1!$F$2:$K$64,2,FALSE)</f>
        <v>0.84699999999999998</v>
      </c>
      <c r="C59" s="4">
        <f ca="1">VLOOKUP(A59,Feuil1!$F$2:$K$64,3,FALSE)</f>
        <v>19.760000000000002</v>
      </c>
      <c r="D59" s="6">
        <f ca="1">VLOOKUP(A59,Feuil1!$F$2:$K$64,4,FALSE)</f>
        <v>181.3</v>
      </c>
      <c r="E59" s="6">
        <f ca="1">VLOOKUP(A59,Feuil1!$F$2:$K$64,5,FALSE)</f>
        <v>266.89999999999998</v>
      </c>
      <c r="F59" s="6">
        <f ca="1">VLOOKUP(A59,Feuil1!$F$2:$K$64,6,FALSE)</f>
        <v>85.4</v>
      </c>
    </row>
    <row r="60" spans="1:6" x14ac:dyDescent="0.25">
      <c r="A60" t="str">
        <f ca="1">Feuil1!D60</f>
        <v>20F23GRA-5381</v>
      </c>
      <c r="B60" s="5">
        <f ca="1">VLOOKUP(A60,Feuil1!$F$2:$K$64,2,FALSE)</f>
        <v>0.76100000000000001</v>
      </c>
      <c r="C60" s="4">
        <f ca="1">VLOOKUP(A60,Feuil1!$F$2:$K$64,3,FALSE)</f>
        <v>17.25</v>
      </c>
      <c r="D60" s="6">
        <f ca="1">VLOOKUP(A60,Feuil1!$F$2:$K$64,4,FALSE)</f>
        <v>183.5</v>
      </c>
      <c r="E60" s="6">
        <f ca="1">VLOOKUP(A60,Feuil1!$F$2:$K$64,5,FALSE)</f>
        <v>266.10000000000002</v>
      </c>
      <c r="F60" s="6">
        <f ca="1">VLOOKUP(A60,Feuil1!$F$2:$K$64,6,FALSE)</f>
        <v>91.5</v>
      </c>
    </row>
    <row r="61" spans="1:6" x14ac:dyDescent="0.25">
      <c r="A61" t="str">
        <f ca="1">Feuil1!D61</f>
        <v>20F23GRA-5061</v>
      </c>
      <c r="B61" s="5">
        <f ca="1">VLOOKUP(A61,Feuil1!$F$2:$K$64,2,FALSE)</f>
        <v>0.80400000000000005</v>
      </c>
      <c r="C61" s="4">
        <f ca="1">VLOOKUP(A61,Feuil1!$F$2:$K$64,3,FALSE)</f>
        <v>17.03</v>
      </c>
      <c r="D61" s="6">
        <f ca="1">VLOOKUP(A61,Feuil1!$F$2:$K$64,4,FALSE)</f>
        <v>184.8</v>
      </c>
      <c r="E61" s="6">
        <f ca="1">VLOOKUP(A61,Feuil1!$F$2:$K$64,5,FALSE)</f>
        <v>268.8</v>
      </c>
      <c r="F61" s="6">
        <f ca="1">VLOOKUP(A61,Feuil1!$F$2:$K$64,6,FALSE)</f>
        <v>87.4</v>
      </c>
    </row>
    <row r="62" spans="1:6" x14ac:dyDescent="0.25">
      <c r="A62" t="str">
        <f ca="1">Feuil1!D62</f>
        <v>20F23GRA-1012</v>
      </c>
      <c r="B62" s="5">
        <f ca="1">VLOOKUP(A62,Feuil1!$F$2:$K$64,2,FALSE)</f>
        <v>0.68400000000000005</v>
      </c>
      <c r="C62" s="4">
        <f ca="1">VLOOKUP(A62,Feuil1!$F$2:$K$64,3,FALSE)</f>
        <v>16.690000000000001</v>
      </c>
      <c r="D62" s="6">
        <f ca="1">VLOOKUP(A62,Feuil1!$F$2:$K$64,4,FALSE)</f>
        <v>181.6</v>
      </c>
      <c r="E62" s="6">
        <f ca="1">VLOOKUP(A62,Feuil1!$F$2:$K$64,5,FALSE)</f>
        <v>268.39999999999998</v>
      </c>
      <c r="F62" s="6">
        <f ca="1">VLOOKUP(A62,Feuil1!$F$2:$K$64,6,FALSE)</f>
        <v>97.9</v>
      </c>
    </row>
    <row r="63" spans="1:6" x14ac:dyDescent="0.25">
      <c r="A63" t="str">
        <f ca="1">Feuil1!D63</f>
        <v>20F23GRA-0293</v>
      </c>
      <c r="B63" s="5">
        <f ca="1">VLOOKUP(A63,Feuil1!$F$2:$K$64,2,FALSE)</f>
        <v>0.72199999999999998</v>
      </c>
      <c r="C63" s="4">
        <f ca="1">VLOOKUP(A63,Feuil1!$F$2:$K$64,3,FALSE)</f>
        <v>16.63</v>
      </c>
      <c r="D63" s="6">
        <f ca="1">VLOOKUP(A63,Feuil1!$F$2:$K$64,4,FALSE)</f>
        <v>182.3</v>
      </c>
      <c r="E63" s="6">
        <f ca="1">VLOOKUP(A63,Feuil1!$F$2:$K$64,5,FALSE)</f>
        <v>266.5</v>
      </c>
      <c r="F63" s="6">
        <f ca="1">VLOOKUP(A63,Feuil1!$F$2:$K$64,6,FALSE)</f>
        <v>97.8</v>
      </c>
    </row>
    <row r="64" spans="1:6" x14ac:dyDescent="0.25">
      <c r="A64" t="str">
        <f ca="1">Feuil1!D64</f>
        <v>20F23GRA-4492</v>
      </c>
      <c r="B64" s="5">
        <f ca="1">VLOOKUP(A64,Feuil1!$F$2:$K$64,2,FALSE)</f>
        <v>0.70699999999999996</v>
      </c>
      <c r="C64" s="4">
        <f ca="1">VLOOKUP(A64,Feuil1!$F$2:$K$64,3,FALSE)</f>
        <v>19.399999999999999</v>
      </c>
      <c r="D64" s="6">
        <f ca="1">VLOOKUP(A64,Feuil1!$F$2:$K$64,4,FALSE)</f>
        <v>174.1</v>
      </c>
      <c r="E64" s="6">
        <f ca="1">VLOOKUP(A64,Feuil1!$F$2:$K$64,5,FALSE)</f>
        <v>263.60000000000002</v>
      </c>
      <c r="F64" s="6">
        <f ca="1">VLOOKUP(A64,Feuil1!$F$2:$K$64,6,FALSE)</f>
        <v>95</v>
      </c>
    </row>
    <row r="66" spans="1:6" x14ac:dyDescent="0.25">
      <c r="A66" s="7" t="s">
        <v>72</v>
      </c>
      <c r="B66" s="7"/>
      <c r="C66" s="7"/>
      <c r="D66" s="7"/>
      <c r="E66" s="7"/>
      <c r="F66" s="7"/>
    </row>
    <row r="67" spans="1:6" x14ac:dyDescent="0.25">
      <c r="A67" s="7" t="s">
        <v>73</v>
      </c>
      <c r="B67" s="7"/>
      <c r="C67" s="7"/>
      <c r="D67" s="7"/>
      <c r="E67" s="8" t="s">
        <v>74</v>
      </c>
      <c r="F67" s="8" t="s">
        <v>74</v>
      </c>
    </row>
    <row r="68" spans="1:6" x14ac:dyDescent="0.25">
      <c r="A68" s="7" t="s">
        <v>75</v>
      </c>
      <c r="B68" s="7"/>
      <c r="C68" s="7"/>
      <c r="D68" s="7"/>
      <c r="E68" s="7"/>
      <c r="F68" s="7"/>
    </row>
    <row r="69" spans="1:6" x14ac:dyDescent="0.25">
      <c r="A69" s="7" t="s">
        <v>76</v>
      </c>
      <c r="B69" s="7"/>
      <c r="C69" s="7"/>
      <c r="D69" s="7"/>
      <c r="E69" s="7"/>
      <c r="F6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conclusion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g.billard@crossject.com</dc:creator>
  <cp:lastModifiedBy>Geoffroy BILLARD</cp:lastModifiedBy>
  <dcterms:created xsi:type="dcterms:W3CDTF">2020-08-05T07:44:08Z</dcterms:created>
  <dcterms:modified xsi:type="dcterms:W3CDTF">2020-08-05T10:21:55Z</dcterms:modified>
</cp:coreProperties>
</file>