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8915" windowHeight="9270"/>
  </bookViews>
  <sheets>
    <sheet name="Calculs" sheetId="1" r:id="rId1"/>
  </sheets>
  <definedNames>
    <definedName name="Am">Calculs!$N$13</definedName>
    <definedName name="Av">Calculs!$R$7</definedName>
    <definedName name="Cf">Calculs!$U$13</definedName>
    <definedName name="Cm">Calculs!$V$7</definedName>
    <definedName name="Cv">Calculs!$P$7</definedName>
    <definedName name="Df">Calculs!$M$7</definedName>
    <definedName name="Dv">Calculs!$O$7</definedName>
    <definedName name="Fd">Calculs!$R$13</definedName>
    <definedName name="Ff">Calculs!$N$7</definedName>
    <definedName name="Fm">Calculs!$O$13</definedName>
    <definedName name="Fp">Calculs!$P$13</definedName>
    <definedName name="Fr">Calculs!$Q$7</definedName>
    <definedName name="Fv">Calculs!$S$13</definedName>
    <definedName name="K">Calculs!$U$7</definedName>
    <definedName name="N">Calculs!$T$7</definedName>
    <definedName name="Ph">Calculs!$M$19</definedName>
    <definedName name="Sm">Calculs!$M$13</definedName>
    <definedName name="Sv">Calculs!$S$7</definedName>
    <definedName name="Vc">Calculs!$N$19</definedName>
  </definedNames>
  <calcPr calcId="145621"/>
</workbook>
</file>

<file path=xl/calcChain.xml><?xml version="1.0" encoding="utf-8"?>
<calcChain xmlns="http://schemas.openxmlformats.org/spreadsheetml/2006/main">
  <c r="E16" i="1" l="1"/>
  <c r="H19" i="1"/>
  <c r="G19" i="1"/>
  <c r="U13" i="1"/>
  <c r="Q7" i="1"/>
  <c r="N7" i="1"/>
  <c r="U7" i="1"/>
  <c r="T7" i="1"/>
  <c r="O7" i="1"/>
  <c r="P7" i="1"/>
  <c r="R7" i="1"/>
  <c r="S7" i="1" s="1"/>
  <c r="V7" i="1"/>
  <c r="M7" i="1"/>
  <c r="M13" i="1" l="1"/>
  <c r="N19" i="1" s="1"/>
  <c r="F19" i="1" s="1"/>
  <c r="R13" i="1"/>
  <c r="S13" i="1" s="1"/>
  <c r="N13" i="1"/>
  <c r="C19" i="1" s="1"/>
  <c r="P13" i="1"/>
  <c r="O13" i="1" s="1"/>
  <c r="D19" i="1" s="1"/>
  <c r="B19" i="1" l="1"/>
  <c r="M19" i="1"/>
  <c r="E19" i="1" s="1"/>
</calcChain>
</file>

<file path=xl/sharedStrings.xml><?xml version="1.0" encoding="utf-8"?>
<sst xmlns="http://schemas.openxmlformats.org/spreadsheetml/2006/main" count="90" uniqueCount="43">
  <si>
    <t>Entraxe
Df</t>
  </si>
  <si>
    <t>Effort
Ff</t>
  </si>
  <si>
    <t>Distance
Dv</t>
  </si>
  <si>
    <t>Course
Cv</t>
  </si>
  <si>
    <t>Eff. ressort
Fr</t>
  </si>
  <si>
    <t>Fourchette</t>
  </si>
  <si>
    <t>Vérin</t>
  </si>
  <si>
    <t>Effort ressort
Fr</t>
  </si>
  <si>
    <t>Alésage
Av</t>
  </si>
  <si>
    <t>Rapport
K</t>
  </si>
  <si>
    <t>Pédale</t>
  </si>
  <si>
    <t>Maître-cylindre</t>
  </si>
  <si>
    <t>Course
Cm</t>
  </si>
  <si>
    <t>Alésage
Am</t>
  </si>
  <si>
    <t>Nombre
N</t>
  </si>
  <si>
    <t>(mm)</t>
  </si>
  <si>
    <t>(N)</t>
  </si>
  <si>
    <t>-</t>
  </si>
  <si>
    <t>Section
Sv</t>
  </si>
  <si>
    <t>(m²)</t>
  </si>
  <si>
    <t>Section
Sm</t>
  </si>
  <si>
    <t>(m)</t>
  </si>
  <si>
    <t>(daN)</t>
  </si>
  <si>
    <t>Maître-cyl.</t>
  </si>
  <si>
    <t>Effort
Fm</t>
  </si>
  <si>
    <t>Effort
Fp</t>
  </si>
  <si>
    <r>
      <t>Entraxe</t>
    </r>
    <r>
      <rPr>
        <sz val="10"/>
        <color rgb="FFFF0000"/>
        <rFont val="Arial"/>
        <family val="2"/>
      </rPr>
      <t xml:space="preserve"> *</t>
    </r>
    <r>
      <rPr>
        <sz val="10"/>
        <color theme="1"/>
        <rFont val="Arial"/>
        <family val="2"/>
      </rPr>
      <t xml:space="preserve">
Df</t>
    </r>
  </si>
  <si>
    <t>Effort doigt
Fd</t>
  </si>
  <si>
    <t>Circuit</t>
  </si>
  <si>
    <t>(Pa)</t>
  </si>
  <si>
    <t>(bar)</t>
  </si>
  <si>
    <t>Entrez vos données dans les cellules jaunes</t>
  </si>
  <si>
    <t>Résultats</t>
  </si>
  <si>
    <t>Effort total
Fv</t>
  </si>
  <si>
    <r>
      <t>(cm</t>
    </r>
    <r>
      <rPr>
        <vertAlign val="superscript"/>
        <sz val="10"/>
        <color theme="1"/>
        <rFont val="Arial"/>
        <family val="2"/>
      </rPr>
      <t>3</t>
    </r>
    <r>
      <rPr>
        <sz val="10"/>
        <color theme="1"/>
        <rFont val="Arial"/>
        <family val="2"/>
      </rPr>
      <t>)</t>
    </r>
  </si>
  <si>
    <t>Vol. déplacé
Vt ou Vm</t>
  </si>
  <si>
    <r>
      <t>(m</t>
    </r>
    <r>
      <rPr>
        <vertAlign val="superscript"/>
        <sz val="10"/>
        <color theme="1"/>
        <rFont val="Arial"/>
        <family val="2"/>
      </rPr>
      <t>3</t>
    </r>
    <r>
      <rPr>
        <sz val="10"/>
        <color theme="1"/>
        <rFont val="Arial"/>
        <family val="2"/>
      </rPr>
      <t>)</t>
    </r>
  </si>
  <si>
    <t>Vol. déplacé
Vc=Vt ou Vm</t>
  </si>
  <si>
    <r>
      <rPr>
        <sz val="10"/>
        <color rgb="FFFF0000"/>
        <rFont val="Arial"/>
        <family val="2"/>
      </rPr>
      <t xml:space="preserve">* </t>
    </r>
    <r>
      <rPr>
        <sz val="10"/>
        <color theme="1"/>
        <rFont val="Arial"/>
        <family val="2"/>
      </rPr>
      <t>en fait : distance verticale entre picots appuyant sur la corde soit ~ entraxe</t>
    </r>
  </si>
  <si>
    <t>Pression
Ph</t>
  </si>
  <si>
    <t>Couple
Cf</t>
  </si>
  <si>
    <t>(DaN.m)</t>
  </si>
  <si>
    <t>(N.m)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</si>
</sst>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8" formatCode="0.000000"/>
    <numFmt numFmtId="172" formatCode="0.0"/>
  </numFmts>
  <fonts count="3" x14ac:knownFonts="1">
    <font>
      <sz val="10"/>
      <color theme="1"/>
      <name val="Arial"/>
      <family val="2"/>
    </font>
    <font>
      <sz val="10"/>
      <color rgb="FFFF0000"/>
      <name val="Arial"/>
      <family val="2"/>
    </font>
    <font>
      <vertAlign val="superscript"/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3" xfId="0" quotePrefix="1" applyBorder="1" applyAlignment="1">
      <alignment horizontal="center" wrapText="1"/>
    </xf>
    <xf numFmtId="0" fontId="0" fillId="2" borderId="4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172" fontId="0" fillId="3" borderId="4" xfId="0" applyNumberForma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0" fillId="7" borderId="6" xfId="0" applyFill="1" applyBorder="1" applyAlignment="1">
      <alignment horizontal="center"/>
    </xf>
    <xf numFmtId="0" fontId="0" fillId="7" borderId="7" xfId="0" applyFill="1" applyBorder="1" applyAlignment="1">
      <alignment horizontal="center"/>
    </xf>
    <xf numFmtId="0" fontId="1" fillId="0" borderId="0" xfId="0" applyFont="1"/>
    <xf numFmtId="0" fontId="0" fillId="8" borderId="5" xfId="0" applyFill="1" applyBorder="1" applyAlignment="1">
      <alignment horizontal="center"/>
    </xf>
    <xf numFmtId="0" fontId="0" fillId="8" borderId="6" xfId="0" applyFill="1" applyBorder="1" applyAlignment="1">
      <alignment horizontal="center"/>
    </xf>
    <xf numFmtId="2" fontId="0" fillId="3" borderId="4" xfId="0" applyNumberForma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168" fontId="0" fillId="0" borderId="4" xfId="0" applyNumberFormat="1" applyFont="1" applyFill="1" applyBorder="1" applyAlignment="1">
      <alignment horizontal="center"/>
    </xf>
    <xf numFmtId="0" fontId="0" fillId="3" borderId="4" xfId="0" applyFont="1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6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881062</xdr:colOff>
      <xdr:row>20</xdr:row>
      <xdr:rowOff>35720</xdr:rowOff>
    </xdr:from>
    <xdr:to>
      <xdr:col>20</xdr:col>
      <xdr:colOff>616071</xdr:colOff>
      <xdr:row>80</xdr:row>
      <xdr:rowOff>92870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56093" y="4048126"/>
          <a:ext cx="7307384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V19"/>
  <sheetViews>
    <sheetView showGridLines="0" tabSelected="1" zoomScale="80" zoomScaleNormal="80" workbookViewId="0">
      <selection activeCell="H26" sqref="H26"/>
    </sheetView>
  </sheetViews>
  <sheetFormatPr baseColWidth="10" defaultRowHeight="12.75" x14ac:dyDescent="0.2"/>
  <cols>
    <col min="1" max="1" width="10.85546875" customWidth="1"/>
    <col min="2" max="16" width="13.5703125" customWidth="1"/>
  </cols>
  <sheetData>
    <row r="2" spans="2:22" x14ac:dyDescent="0.2">
      <c r="B2" s="15" t="s">
        <v>31</v>
      </c>
    </row>
    <row r="4" spans="2:22" x14ac:dyDescent="0.2">
      <c r="B4" s="7" t="s">
        <v>5</v>
      </c>
      <c r="C4" s="7"/>
      <c r="D4" s="8" t="s">
        <v>6</v>
      </c>
      <c r="E4" s="8"/>
      <c r="F4" s="8"/>
      <c r="G4" s="8"/>
      <c r="H4" s="8"/>
      <c r="I4" s="11" t="s">
        <v>10</v>
      </c>
      <c r="J4" s="10" t="s">
        <v>23</v>
      </c>
      <c r="M4" s="7" t="s">
        <v>5</v>
      </c>
      <c r="N4" s="7"/>
      <c r="O4" s="8" t="s">
        <v>6</v>
      </c>
      <c r="P4" s="8"/>
      <c r="Q4" s="8"/>
      <c r="R4" s="8"/>
      <c r="S4" s="8"/>
      <c r="T4" s="8"/>
      <c r="U4" s="11" t="s">
        <v>10</v>
      </c>
      <c r="V4" s="10" t="s">
        <v>23</v>
      </c>
    </row>
    <row r="5" spans="2:22" ht="27.75" customHeight="1" x14ac:dyDescent="0.2">
      <c r="B5" s="1" t="s">
        <v>26</v>
      </c>
      <c r="C5" s="1" t="s">
        <v>1</v>
      </c>
      <c r="D5" s="1" t="s">
        <v>2</v>
      </c>
      <c r="E5" s="1" t="s">
        <v>3</v>
      </c>
      <c r="F5" s="1" t="s">
        <v>7</v>
      </c>
      <c r="G5" s="1" t="s">
        <v>8</v>
      </c>
      <c r="H5" s="1" t="s">
        <v>14</v>
      </c>
      <c r="I5" s="1" t="s">
        <v>9</v>
      </c>
      <c r="J5" s="1" t="s">
        <v>12</v>
      </c>
      <c r="M5" s="1" t="s">
        <v>0</v>
      </c>
      <c r="N5" s="1" t="s">
        <v>1</v>
      </c>
      <c r="O5" s="1" t="s">
        <v>2</v>
      </c>
      <c r="P5" s="1" t="s">
        <v>3</v>
      </c>
      <c r="Q5" s="1" t="s">
        <v>4</v>
      </c>
      <c r="R5" s="1" t="s">
        <v>8</v>
      </c>
      <c r="S5" s="1" t="s">
        <v>18</v>
      </c>
      <c r="T5" s="1" t="s">
        <v>14</v>
      </c>
      <c r="U5" s="1" t="s">
        <v>9</v>
      </c>
      <c r="V5" s="1" t="s">
        <v>12</v>
      </c>
    </row>
    <row r="6" spans="2:22" x14ac:dyDescent="0.2">
      <c r="B6" s="2" t="s">
        <v>15</v>
      </c>
      <c r="C6" s="2" t="s">
        <v>22</v>
      </c>
      <c r="D6" s="2" t="s">
        <v>15</v>
      </c>
      <c r="E6" s="2" t="s">
        <v>15</v>
      </c>
      <c r="F6" s="2" t="s">
        <v>22</v>
      </c>
      <c r="G6" s="2" t="s">
        <v>15</v>
      </c>
      <c r="H6" s="3" t="s">
        <v>17</v>
      </c>
      <c r="I6" s="3" t="s">
        <v>17</v>
      </c>
      <c r="J6" s="2" t="s">
        <v>15</v>
      </c>
      <c r="M6" s="2" t="s">
        <v>21</v>
      </c>
      <c r="N6" s="2" t="s">
        <v>16</v>
      </c>
      <c r="O6" s="2" t="s">
        <v>21</v>
      </c>
      <c r="P6" s="2" t="s">
        <v>21</v>
      </c>
      <c r="Q6" s="2" t="s">
        <v>16</v>
      </c>
      <c r="R6" s="2" t="s">
        <v>21</v>
      </c>
      <c r="S6" s="2" t="s">
        <v>19</v>
      </c>
      <c r="T6" s="3" t="s">
        <v>17</v>
      </c>
      <c r="U6" s="3" t="s">
        <v>17</v>
      </c>
      <c r="V6" s="2" t="s">
        <v>21</v>
      </c>
    </row>
    <row r="7" spans="2:22" x14ac:dyDescent="0.2">
      <c r="B7" s="4">
        <v>15</v>
      </c>
      <c r="C7" s="4">
        <v>1</v>
      </c>
      <c r="D7" s="4">
        <v>4.4000000000000004</v>
      </c>
      <c r="E7" s="4">
        <v>5.9</v>
      </c>
      <c r="F7" s="4">
        <v>1</v>
      </c>
      <c r="G7" s="4">
        <v>12</v>
      </c>
      <c r="H7" s="4">
        <v>7</v>
      </c>
      <c r="I7" s="4">
        <v>3</v>
      </c>
      <c r="J7" s="4">
        <v>10</v>
      </c>
      <c r="M7" s="5">
        <f>B7/1000</f>
        <v>1.4999999999999999E-2</v>
      </c>
      <c r="N7" s="5">
        <f>C7*10</f>
        <v>10</v>
      </c>
      <c r="O7" s="5">
        <f>D7/1000</f>
        <v>4.4000000000000003E-3</v>
      </c>
      <c r="P7" s="5">
        <f>E7/1000</f>
        <v>5.9000000000000007E-3</v>
      </c>
      <c r="Q7" s="5">
        <f>F7*10</f>
        <v>10</v>
      </c>
      <c r="R7" s="5">
        <f>G7/1000</f>
        <v>1.2E-2</v>
      </c>
      <c r="S7" s="5">
        <f>PI()*Av^2/4</f>
        <v>1.1309733552923255E-4</v>
      </c>
      <c r="T7" s="5">
        <f>H7</f>
        <v>7</v>
      </c>
      <c r="U7" s="5">
        <f>I7</f>
        <v>3</v>
      </c>
      <c r="V7" s="5">
        <f>J7/1000</f>
        <v>0.01</v>
      </c>
    </row>
    <row r="9" spans="2:22" x14ac:dyDescent="0.2">
      <c r="B9" t="s">
        <v>38</v>
      </c>
    </row>
    <row r="10" spans="2:22" x14ac:dyDescent="0.2">
      <c r="M10" s="12" t="s">
        <v>11</v>
      </c>
      <c r="N10" s="14"/>
      <c r="O10" s="13"/>
      <c r="P10" s="11" t="s">
        <v>10</v>
      </c>
      <c r="R10" s="22" t="s">
        <v>6</v>
      </c>
      <c r="S10" s="23"/>
      <c r="U10" s="19" t="s">
        <v>5</v>
      </c>
    </row>
    <row r="11" spans="2:22" ht="25.5" x14ac:dyDescent="0.2">
      <c r="M11" s="1" t="s">
        <v>20</v>
      </c>
      <c r="N11" s="1" t="s">
        <v>13</v>
      </c>
      <c r="O11" s="1" t="s">
        <v>24</v>
      </c>
      <c r="P11" s="1" t="s">
        <v>25</v>
      </c>
      <c r="R11" s="1" t="s">
        <v>27</v>
      </c>
      <c r="S11" s="1" t="s">
        <v>33</v>
      </c>
      <c r="U11" s="1" t="s">
        <v>40</v>
      </c>
    </row>
    <row r="12" spans="2:22" x14ac:dyDescent="0.2">
      <c r="M12" s="2" t="s">
        <v>19</v>
      </c>
      <c r="N12" s="2" t="s">
        <v>21</v>
      </c>
      <c r="O12" s="2" t="s">
        <v>16</v>
      </c>
      <c r="P12" s="3" t="s">
        <v>16</v>
      </c>
      <c r="R12" s="3" t="s">
        <v>16</v>
      </c>
      <c r="S12" s="3" t="s">
        <v>16</v>
      </c>
      <c r="U12" s="2" t="s">
        <v>42</v>
      </c>
    </row>
    <row r="13" spans="2:22" x14ac:dyDescent="0.2">
      <c r="M13" s="5">
        <f>Cv*Sv*N/Cm</f>
        <v>4.6709199573573046E-4</v>
      </c>
      <c r="N13" s="5">
        <f>SQRT(4*Sm/PI())</f>
        <v>2.438688171948189E-2</v>
      </c>
      <c r="O13" s="5">
        <f>Fp*K</f>
        <v>182.09545454545454</v>
      </c>
      <c r="P13" s="5">
        <f>(Cv*N*(Ff*Df+Fr*Dv))/K/Dv/Cm</f>
        <v>60.698484848484846</v>
      </c>
      <c r="R13" s="5">
        <f>Ff*Df/Dv</f>
        <v>34.090909090909086</v>
      </c>
      <c r="S13" s="5">
        <f>Fd+Fr</f>
        <v>44.090909090909086</v>
      </c>
      <c r="U13" s="20">
        <f>Ff*Df</f>
        <v>0.15</v>
      </c>
    </row>
    <row r="14" spans="2:22" x14ac:dyDescent="0.2">
      <c r="B14" s="15" t="s">
        <v>32</v>
      </c>
    </row>
    <row r="16" spans="2:22" x14ac:dyDescent="0.2">
      <c r="B16" s="11" t="s">
        <v>10</v>
      </c>
      <c r="C16" s="12" t="s">
        <v>11</v>
      </c>
      <c r="D16" s="13"/>
      <c r="E16" s="16" t="str">
        <f>"Circuit de " &amp; N &amp; " vérins"</f>
        <v>Circuit de 7 vérins</v>
      </c>
      <c r="F16" s="17"/>
      <c r="G16" s="19" t="s">
        <v>5</v>
      </c>
      <c r="H16" s="9" t="s">
        <v>6</v>
      </c>
      <c r="M16" s="16" t="s">
        <v>28</v>
      </c>
      <c r="N16" s="17"/>
    </row>
    <row r="17" spans="2:14" ht="25.5" x14ac:dyDescent="0.2">
      <c r="B17" s="1" t="s">
        <v>25</v>
      </c>
      <c r="C17" s="1" t="s">
        <v>13</v>
      </c>
      <c r="D17" s="1" t="s">
        <v>24</v>
      </c>
      <c r="E17" s="1" t="s">
        <v>39</v>
      </c>
      <c r="F17" s="1" t="s">
        <v>35</v>
      </c>
      <c r="G17" s="1" t="s">
        <v>40</v>
      </c>
      <c r="H17" s="1" t="s">
        <v>27</v>
      </c>
      <c r="M17" s="1" t="s">
        <v>39</v>
      </c>
      <c r="N17" s="1" t="s">
        <v>37</v>
      </c>
    </row>
    <row r="18" spans="2:14" ht="14.25" x14ac:dyDescent="0.2">
      <c r="B18" s="3" t="s">
        <v>22</v>
      </c>
      <c r="C18" s="3" t="s">
        <v>15</v>
      </c>
      <c r="D18" s="3" t="s">
        <v>22</v>
      </c>
      <c r="E18" s="3" t="s">
        <v>30</v>
      </c>
      <c r="F18" s="3" t="s">
        <v>34</v>
      </c>
      <c r="G18" s="2" t="s">
        <v>41</v>
      </c>
      <c r="H18" s="3" t="s">
        <v>22</v>
      </c>
      <c r="M18" s="3" t="s">
        <v>29</v>
      </c>
      <c r="N18" s="3" t="s">
        <v>36</v>
      </c>
    </row>
    <row r="19" spans="2:14" x14ac:dyDescent="0.2">
      <c r="B19" s="6">
        <f>Fp/10</f>
        <v>6.0698484848484844</v>
      </c>
      <c r="C19" s="6">
        <f>Am*1000</f>
        <v>24.386881719481892</v>
      </c>
      <c r="D19" s="6">
        <f>Fm/10</f>
        <v>18.209545454545456</v>
      </c>
      <c r="E19" s="6">
        <f>Ph*0.00001</f>
        <v>3.8984922929075374</v>
      </c>
      <c r="F19" s="18">
        <f>Vc*1000000</f>
        <v>4.670919957357305</v>
      </c>
      <c r="G19" s="21">
        <f>Cf/10</f>
        <v>1.4999999999999999E-2</v>
      </c>
      <c r="H19" s="6">
        <f>Fd/10</f>
        <v>3.4090909090909087</v>
      </c>
      <c r="M19" s="5">
        <f>Fv/Sv</f>
        <v>389849.22929075372</v>
      </c>
      <c r="N19" s="5">
        <f>Sm*Cm</f>
        <v>4.6709199573573047E-6</v>
      </c>
    </row>
  </sheetData>
  <mergeCells count="9">
    <mergeCell ref="M10:O10"/>
    <mergeCell ref="C16:D16"/>
    <mergeCell ref="E16:F16"/>
    <mergeCell ref="M16:N16"/>
    <mergeCell ref="R10:S10"/>
    <mergeCell ref="B4:C4"/>
    <mergeCell ref="D4:H4"/>
    <mergeCell ref="M4:N4"/>
    <mergeCell ref="O4:T4"/>
  </mergeCells>
  <pageMargins left="0.7" right="0.7" top="0.75" bottom="0.75" header="0.3" footer="0.3"/>
  <ignoredErrors>
    <ignoredError sqref="N7:R7 T7:V7" formula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19</vt:i4>
      </vt:variant>
    </vt:vector>
  </HeadingPairs>
  <TitlesOfParts>
    <vt:vector size="20" baseType="lpstr">
      <vt:lpstr>Calculs</vt:lpstr>
      <vt:lpstr>Am</vt:lpstr>
      <vt:lpstr>Av</vt:lpstr>
      <vt:lpstr>Cf</vt:lpstr>
      <vt:lpstr>Cm</vt:lpstr>
      <vt:lpstr>Cv</vt:lpstr>
      <vt:lpstr>Df</vt:lpstr>
      <vt:lpstr>Dv</vt:lpstr>
      <vt:lpstr>Fd</vt:lpstr>
      <vt:lpstr>Ff</vt:lpstr>
      <vt:lpstr>Fm</vt:lpstr>
      <vt:lpstr>Fp</vt:lpstr>
      <vt:lpstr>Fr</vt:lpstr>
      <vt:lpstr>Fv</vt:lpstr>
      <vt:lpstr>K</vt:lpstr>
      <vt:lpstr>N</vt:lpstr>
      <vt:lpstr>Ph</vt:lpstr>
      <vt:lpstr>Sm</vt:lpstr>
      <vt:lpstr>Sv</vt:lpstr>
      <vt:lpstr>Vc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René Maingonnat</dc:creator>
  <cp:lastModifiedBy>René Maingonnat</cp:lastModifiedBy>
  <dcterms:created xsi:type="dcterms:W3CDTF">2013-03-15T09:18:03Z</dcterms:created>
  <dcterms:modified xsi:type="dcterms:W3CDTF">2013-03-15T12:46:04Z</dcterms:modified>
</cp:coreProperties>
</file>