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enem\Desktop\"/>
    </mc:Choice>
  </mc:AlternateContent>
  <xr:revisionPtr revIDLastSave="0" documentId="13_ncr:1_{489D65D8-6292-4AE3-8579-944F2B641DDF}" xr6:coauthVersionLast="47" xr6:coauthVersionMax="47" xr10:uidLastSave="{00000000-0000-0000-0000-000000000000}"/>
  <bookViews>
    <workbookView xWindow="-120" yWindow="-120" windowWidth="29040" windowHeight="15720" xr2:uid="{CCD1D61B-DA31-4CC1-B04A-050A2CE9F199}"/>
  </bookViews>
  <sheets>
    <sheet name="Calculs" sheetId="1" r:id="rId1"/>
  </sheets>
  <definedNames>
    <definedName name="Cacc">Calculs!$N$19</definedName>
    <definedName name="g">Calculs!$Q$7</definedName>
    <definedName name="Ja">Calculs!$N$13</definedName>
    <definedName name="Jp">Calculs!$Q$13</definedName>
    <definedName name="Jp_1">Calculs!$P$13</definedName>
    <definedName name="Jt">Calculs!$O$13</definedName>
    <definedName name="Jtot">Calculs!$R$13</definedName>
    <definedName name="ma">Calculs!$B$7</definedName>
    <definedName name="mp">Calculs!$F$7</definedName>
    <definedName name="mt">Calculs!$D$7</definedName>
    <definedName name="N">Calculs!$Q$31</definedName>
    <definedName name="Nmax">Calculs!$J$7</definedName>
    <definedName name="Ogp">Calculs!$H$7</definedName>
    <definedName name="Pa">Calculs!$R$7</definedName>
    <definedName name="Pp">Calculs!$T$7</definedName>
    <definedName name="Pt">Calculs!$S$7</definedName>
    <definedName name="Ptot">Calculs!$U$7</definedName>
    <definedName name="ra">Calculs!$C$7</definedName>
    <definedName name="rp">Calculs!$G$7</definedName>
    <definedName name="Rpa">Calculs!$Q$31</definedName>
    <definedName name="Rpb">Calculs!$P$31</definedName>
    <definedName name="rt">Calculs!$E$7</definedName>
    <definedName name="tacc">Calculs!$K$7</definedName>
    <definedName name="zA">Calculs!#REF!</definedName>
    <definedName name="zB">Calculs!$F$30</definedName>
    <definedName name="zGa">Calculs!$B$30</definedName>
    <definedName name="zGp">Calculs!$D$30</definedName>
    <definedName name="zGt">Calculs!$C$30</definedName>
    <definedName name="zRés">Calculs!$N$31</definedName>
    <definedName name="θmax">Calculs!$O$7</definedName>
    <definedName name="ωmax">Calculs!$N$7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7" i="1" l="1"/>
  <c r="T7" i="1"/>
  <c r="S7" i="1"/>
  <c r="R7" i="1"/>
  <c r="P13" i="1"/>
  <c r="Q13" i="1" s="1"/>
  <c r="O13" i="1"/>
  <c r="N13" i="1"/>
  <c r="N7" i="1"/>
  <c r="O7" i="1" s="1"/>
  <c r="R13" i="1" l="1"/>
  <c r="N19" i="1" s="1"/>
  <c r="O19" i="1" s="1"/>
  <c r="N31" i="1"/>
  <c r="P31" i="1" s="1"/>
  <c r="Q3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René Maingonnat</author>
  </authors>
  <commentList>
    <comment ref="P13" authorId="0" shapeId="0" xr:uid="{AED86944-0E86-46E5-9F7B-81CB05A5814F}">
      <text>
        <r>
          <rPr>
            <b/>
            <sz val="10"/>
            <color indexed="10"/>
            <rFont val="Tahoma"/>
            <family val="2"/>
          </rPr>
          <t>Moment / un axe parallèle à Ox et passant par G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Q13" authorId="0" shapeId="0" xr:uid="{64B0322E-E612-4571-980D-39EE9450F87A}">
      <text>
        <r>
          <rPr>
            <b/>
            <sz val="10"/>
            <color indexed="10"/>
            <rFont val="Tahoma"/>
            <family val="2"/>
          </rPr>
          <t xml:space="preserve">Moment / axe  Ox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<sst xmlns="http://schemas.openxmlformats.org/spreadsheetml/2006/main" count="71" uniqueCount="52">
  <si>
    <t>Pièce</t>
  </si>
  <si>
    <t>(kg)</t>
  </si>
  <si>
    <t>(m)</t>
  </si>
  <si>
    <t>Tourteau</t>
  </si>
  <si>
    <t>Arbre</t>
  </si>
  <si>
    <t>Masse mp</t>
  </si>
  <si>
    <t>Rayon rp</t>
  </si>
  <si>
    <t>Masse mt</t>
  </si>
  <si>
    <t>Rayon rt</t>
  </si>
  <si>
    <t>Masse ma</t>
  </si>
  <si>
    <t>Rayon ra</t>
  </si>
  <si>
    <t>(RPM)</t>
  </si>
  <si>
    <t>Fréquence rot. Nmax</t>
  </si>
  <si>
    <t>Temps accél. tacc</t>
  </si>
  <si>
    <t>(S)</t>
  </si>
  <si>
    <t>Entrez vos données dans les cellules jaunes</t>
  </si>
  <si>
    <r>
      <t xml:space="preserve">Vitesse ang. </t>
    </r>
    <r>
      <rPr>
        <sz val="11"/>
        <color theme="1"/>
        <rFont val="Aptos Narrow"/>
        <family val="2"/>
      </rPr>
      <t>ω</t>
    </r>
    <r>
      <rPr>
        <sz val="11"/>
        <color theme="1"/>
        <rFont val="Aptos Narrow"/>
        <family val="2"/>
        <scheme val="minor"/>
      </rPr>
      <t>max</t>
    </r>
  </si>
  <si>
    <t>(rad/s)</t>
  </si>
  <si>
    <r>
      <t xml:space="preserve">Accélération </t>
    </r>
    <r>
      <rPr>
        <sz val="11"/>
        <color theme="1"/>
        <rFont val="Aptos Narrow"/>
        <family val="2"/>
      </rPr>
      <t>θmax</t>
    </r>
  </si>
  <si>
    <t>(rad/s/s)</t>
  </si>
  <si>
    <t>Moments inertie</t>
  </si>
  <si>
    <t>Arbre Ja</t>
  </si>
  <si>
    <t>Tourteau Jt</t>
  </si>
  <si>
    <t>Pièce Jp</t>
  </si>
  <si>
    <t>(kg.m²)</t>
  </si>
  <si>
    <t>Total Jtot</t>
  </si>
  <si>
    <t>Couple accél. Cacc</t>
  </si>
  <si>
    <t>(N.m)</t>
  </si>
  <si>
    <t>Pour calcul réactions aux appuis</t>
  </si>
  <si>
    <t>Réactions des paliers</t>
  </si>
  <si>
    <t>(N)</t>
  </si>
  <si>
    <t>Rpb (en B)</t>
  </si>
  <si>
    <t>Rpa (en A)</t>
  </si>
  <si>
    <t>(m/s/s)</t>
  </si>
  <si>
    <t>Accélération pesanteur g</t>
  </si>
  <si>
    <t>Poids</t>
  </si>
  <si>
    <t>Arbre Pa</t>
  </si>
  <si>
    <t>Tourteau Pt</t>
  </si>
  <si>
    <t>Pièce Pp</t>
  </si>
  <si>
    <t>Total Ptot</t>
  </si>
  <si>
    <t>CdG pièce</t>
  </si>
  <si>
    <t>Rayon Ogp</t>
  </si>
  <si>
    <t>zGa</t>
  </si>
  <si>
    <t>zGt</t>
  </si>
  <si>
    <t>zGp</t>
  </si>
  <si>
    <t>zB</t>
  </si>
  <si>
    <t>Position résult. zRés</t>
  </si>
  <si>
    <t>Couple désax. Cdés</t>
  </si>
  <si>
    <r>
      <t xml:space="preserve">  … auquel il faudra ajouter </t>
    </r>
    <r>
      <rPr>
        <b/>
        <sz val="11"/>
        <color theme="1"/>
        <rFont val="Aptos Narrow"/>
        <family val="2"/>
        <scheme val="minor"/>
      </rPr>
      <t>Cf</t>
    </r>
  </si>
  <si>
    <r>
      <t>NOTA : ces réactions permettent d'effectuer le choix des paliers à roulements et d'en déduire le couple de frottement de roulement</t>
    </r>
    <r>
      <rPr>
        <sz val="11"/>
        <color rgb="FF0070C0"/>
        <rFont val="Aptos Narrow"/>
        <family val="2"/>
        <scheme val="minor"/>
      </rPr>
      <t xml:space="preserve"> </t>
    </r>
    <r>
      <rPr>
        <b/>
        <sz val="11"/>
        <color rgb="FF0070C0"/>
        <rFont val="Aptos Narrow"/>
        <family val="2"/>
        <scheme val="minor"/>
      </rPr>
      <t>Cf en résultant (le poids du motoréducteur a été négligé)</t>
    </r>
  </si>
  <si>
    <t>NOTA : Au début du calcul, la position du palier B sera seulement évaluée. Le calcul devra être refait, après choix des paliers si la position définitive en z a beaucoup changé</t>
  </si>
  <si>
    <t>Valeurs à mettre à jour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</si>
</sst>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color theme="1"/>
      <name val="Aptos Narrow"/>
      <family val="2"/>
    </font>
    <font>
      <b/>
      <sz val="11"/>
      <color rgb="FF0070C0"/>
      <name val="Aptos Narrow"/>
      <family val="2"/>
      <scheme val="minor"/>
    </font>
    <font>
      <sz val="10"/>
      <color indexed="81"/>
      <name val="Tahoma"/>
      <family val="2"/>
    </font>
    <font>
      <b/>
      <sz val="10"/>
      <color indexed="10"/>
      <name val="Tahoma"/>
      <family val="2"/>
    </font>
    <font>
      <sz val="11"/>
      <color rgb="FF0070C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E9AD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theme="0" tint="-0.24994659260841701"/>
      </bottom>
      <diagonal/>
    </border>
    <border>
      <left/>
      <right/>
      <top style="thin">
        <color auto="1"/>
      </top>
      <bottom style="thin">
        <color theme="0" tint="-0.24994659260841701"/>
      </bottom>
      <diagonal/>
    </border>
    <border>
      <left/>
      <right style="thin">
        <color auto="1"/>
      </right>
      <top style="thin">
        <color auto="1"/>
      </top>
      <bottom style="thin">
        <color theme="0" tint="-0.2499465926084170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theme="0" tint="-0.24994659260841701"/>
      </top>
      <bottom/>
      <diagonal/>
    </border>
    <border>
      <left/>
      <right style="thin">
        <color auto="1"/>
      </right>
      <top style="thin">
        <color theme="0" tint="-0.24994659260841701"/>
      </top>
      <bottom/>
      <diagonal/>
    </border>
    <border>
      <left style="thin">
        <color auto="1"/>
      </left>
      <right/>
      <top/>
      <bottom style="thin">
        <color theme="0" tint="-0.24994659260841701"/>
      </bottom>
      <diagonal/>
    </border>
    <border>
      <left/>
      <right style="thin">
        <color auto="1"/>
      </right>
      <top/>
      <bottom style="thin">
        <color theme="0" tint="-0.2499465926084170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3" xfId="0" applyFill="1" applyBorder="1" applyAlignment="1" applyProtection="1">
      <alignment horizontal="center"/>
      <protection locked="0"/>
    </xf>
    <xf numFmtId="0" fontId="2" fillId="0" borderId="0" xfId="0" applyFont="1" applyProtection="1"/>
    <xf numFmtId="0" fontId="0" fillId="0" borderId="0" xfId="0" applyProtection="1"/>
    <xf numFmtId="0" fontId="0" fillId="0" borderId="4" xfId="0" applyBorder="1" applyProtection="1"/>
    <xf numFmtId="0" fontId="0" fillId="0" borderId="1" xfId="0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0" borderId="1" xfId="0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0" fillId="0" borderId="2" xfId="0" applyFill="1" applyBorder="1" applyAlignment="1" applyProtection="1">
      <alignment horizontal="center"/>
    </xf>
    <xf numFmtId="0" fontId="0" fillId="0" borderId="2" xfId="0" applyBorder="1" applyAlignment="1" applyProtection="1">
      <alignment horizontal="center" vertical="center" wrapText="1"/>
    </xf>
    <xf numFmtId="164" fontId="0" fillId="0" borderId="3" xfId="0" applyNumberFormat="1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0" xfId="0" applyBorder="1" applyAlignment="1" applyProtection="1">
      <alignment horizontal="center" vertical="center" wrapText="1"/>
    </xf>
    <xf numFmtId="0" fontId="0" fillId="0" borderId="0" xfId="0" applyAlignment="1" applyProtection="1">
      <alignment horizontal="center"/>
    </xf>
    <xf numFmtId="0" fontId="0" fillId="0" borderId="5" xfId="0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</xf>
    <xf numFmtId="0" fontId="0" fillId="0" borderId="7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0" fillId="0" borderId="11" xfId="0" applyBorder="1" applyAlignment="1" applyProtection="1">
      <alignment horizontal="center" vertical="center" wrapText="1"/>
    </xf>
    <xf numFmtId="0" fontId="0" fillId="0" borderId="12" xfId="0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1" fontId="1" fillId="3" borderId="3" xfId="0" applyNumberFormat="1" applyFont="1" applyFill="1" applyBorder="1" applyAlignment="1" applyProtection="1">
      <alignment horizontal="center"/>
    </xf>
    <xf numFmtId="0" fontId="0" fillId="0" borderId="0" xfId="0" applyAlignment="1" applyProtection="1"/>
    <xf numFmtId="0" fontId="0" fillId="0" borderId="8" xfId="0" applyBorder="1" applyProtection="1"/>
    <xf numFmtId="0" fontId="0" fillId="0" borderId="9" xfId="0" applyBorder="1" applyProtection="1"/>
    <xf numFmtId="0" fontId="0" fillId="0" borderId="8" xfId="0" applyBorder="1" applyAlignment="1" applyProtection="1">
      <alignment horizontal="center"/>
    </xf>
    <xf numFmtId="0" fontId="1" fillId="0" borderId="0" xfId="0" applyFont="1" applyProtection="1"/>
    <xf numFmtId="0" fontId="4" fillId="0" borderId="0" xfId="0" applyFont="1" applyAlignment="1" applyProtection="1">
      <alignment horizontal="justify" vertical="center" wrapText="1"/>
    </xf>
    <xf numFmtId="0" fontId="4" fillId="0" borderId="0" xfId="0" applyFont="1" applyAlignment="1" applyProtection="1">
      <alignment horizontal="justify" vertical="center"/>
    </xf>
    <xf numFmtId="0" fontId="4" fillId="0" borderId="0" xfId="0" applyFont="1" applyAlignment="1" applyProtection="1">
      <alignment horizontal="justify" vertical="center"/>
    </xf>
    <xf numFmtId="0" fontId="2" fillId="0" borderId="0" xfId="0" applyFont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E9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7</xdr:row>
      <xdr:rowOff>28194</xdr:rowOff>
    </xdr:from>
    <xdr:to>
      <xdr:col>10</xdr:col>
      <xdr:colOff>714375</xdr:colOff>
      <xdr:row>23</xdr:row>
      <xdr:rowOff>55835</xdr:rowOff>
    </xdr:to>
    <xdr:grpSp>
      <xdr:nvGrpSpPr>
        <xdr:cNvPr id="187" name="Groupe 186">
          <a:extLst>
            <a:ext uri="{FF2B5EF4-FFF2-40B4-BE49-F238E27FC236}">
              <a16:creationId xmlns:a16="http://schemas.microsoft.com/office/drawing/2014/main" id="{B4D00479-4E74-BA19-8C04-A7634901C56B}"/>
            </a:ext>
          </a:extLst>
        </xdr:cNvPr>
        <xdr:cNvGrpSpPr/>
      </xdr:nvGrpSpPr>
      <xdr:grpSpPr>
        <a:xfrm>
          <a:off x="885825" y="1361694"/>
          <a:ext cx="7448550" cy="3075641"/>
          <a:chOff x="885825" y="1361694"/>
          <a:chExt cx="7448550" cy="3075641"/>
        </a:xfrm>
      </xdr:grpSpPr>
      <xdr:cxnSp macro="">
        <xdr:nvCxnSpPr>
          <xdr:cNvPr id="44" name="Connecteur droit 43">
            <a:extLst>
              <a:ext uri="{FF2B5EF4-FFF2-40B4-BE49-F238E27FC236}">
                <a16:creationId xmlns:a16="http://schemas.microsoft.com/office/drawing/2014/main" id="{6DEF36BD-5E95-03FE-8694-685496847540}"/>
              </a:ext>
            </a:extLst>
          </xdr:cNvPr>
          <xdr:cNvCxnSpPr>
            <a:cxnSpLocks/>
          </xdr:cNvCxnSpPr>
        </xdr:nvCxnSpPr>
        <xdr:spPr>
          <a:xfrm>
            <a:off x="1004697" y="3045006"/>
            <a:ext cx="2048256" cy="0"/>
          </a:xfrm>
          <a:prstGeom prst="line">
            <a:avLst/>
          </a:prstGeom>
          <a:ln w="12700">
            <a:solidFill>
              <a:schemeClr val="bg1">
                <a:lumMod val="65000"/>
              </a:schemeClr>
            </a:solidFill>
            <a:prstDash val="solid"/>
            <a:headEnd type="none"/>
            <a:tailEnd type="triangle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5" name="Connecteur droit 44">
            <a:extLst>
              <a:ext uri="{FF2B5EF4-FFF2-40B4-BE49-F238E27FC236}">
                <a16:creationId xmlns:a16="http://schemas.microsoft.com/office/drawing/2014/main" id="{57D0592B-6AB9-2FB4-B8CD-75910899187C}"/>
              </a:ext>
            </a:extLst>
          </xdr:cNvPr>
          <xdr:cNvCxnSpPr>
            <a:cxnSpLocks/>
          </xdr:cNvCxnSpPr>
        </xdr:nvCxnSpPr>
        <xdr:spPr>
          <a:xfrm>
            <a:off x="1858718" y="1598222"/>
            <a:ext cx="0" cy="2406469"/>
          </a:xfrm>
          <a:prstGeom prst="line">
            <a:avLst/>
          </a:prstGeom>
          <a:ln w="12700">
            <a:solidFill>
              <a:schemeClr val="bg1">
                <a:lumMod val="65000"/>
              </a:schemeClr>
            </a:solidFill>
            <a:prstDash val="solid"/>
            <a:headEnd type="triangle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6" name="Forme libre : forme 45">
            <a:extLst>
              <a:ext uri="{FF2B5EF4-FFF2-40B4-BE49-F238E27FC236}">
                <a16:creationId xmlns:a16="http://schemas.microsoft.com/office/drawing/2014/main" id="{A685BDCC-14D4-E225-D3A8-2F682CD39CE6}"/>
              </a:ext>
            </a:extLst>
          </xdr:cNvPr>
          <xdr:cNvSpPr/>
        </xdr:nvSpPr>
        <xdr:spPr>
          <a:xfrm>
            <a:off x="1196721" y="2381249"/>
            <a:ext cx="1335024" cy="1314451"/>
          </a:xfrm>
          <a:custGeom>
            <a:avLst/>
            <a:gdLst>
              <a:gd name="connsiteX0" fmla="*/ 1170432 w 1307592"/>
              <a:gd name="connsiteY0" fmla="*/ 91440 h 1280160"/>
              <a:gd name="connsiteX1" fmla="*/ 274320 w 1307592"/>
              <a:gd name="connsiteY1" fmla="*/ 0 h 1280160"/>
              <a:gd name="connsiteX2" fmla="*/ 0 w 1307592"/>
              <a:gd name="connsiteY2" fmla="*/ 402336 h 1280160"/>
              <a:gd name="connsiteX3" fmla="*/ 548640 w 1307592"/>
              <a:gd name="connsiteY3" fmla="*/ 1280160 h 1280160"/>
              <a:gd name="connsiteX4" fmla="*/ 1307592 w 1307592"/>
              <a:gd name="connsiteY4" fmla="*/ 978408 h 1280160"/>
              <a:gd name="connsiteX5" fmla="*/ 1170432 w 1307592"/>
              <a:gd name="connsiteY5" fmla="*/ 91440 h 128016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</a:cxnLst>
            <a:rect l="l" t="t" r="r" b="b"/>
            <a:pathLst>
              <a:path w="1307592" h="1280160">
                <a:moveTo>
                  <a:pt x="1170432" y="91440"/>
                </a:moveTo>
                <a:lnTo>
                  <a:pt x="274320" y="0"/>
                </a:lnTo>
                <a:lnTo>
                  <a:pt x="0" y="402336"/>
                </a:lnTo>
                <a:lnTo>
                  <a:pt x="548640" y="1280160"/>
                </a:lnTo>
                <a:lnTo>
                  <a:pt x="1307592" y="978408"/>
                </a:lnTo>
                <a:lnTo>
                  <a:pt x="1170432" y="91440"/>
                </a:lnTo>
                <a:close/>
              </a:path>
            </a:pathLst>
          </a:custGeom>
          <a:noFill/>
          <a:ln>
            <a:solidFill>
              <a:srgbClr val="00B0F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fr-FR"/>
          </a:p>
        </xdr:txBody>
      </xdr:sp>
      <xdr:sp macro="" textlink="">
        <xdr:nvSpPr>
          <xdr:cNvPr id="53" name="Rectangle 52">
            <a:extLst>
              <a:ext uri="{FF2B5EF4-FFF2-40B4-BE49-F238E27FC236}">
                <a16:creationId xmlns:a16="http://schemas.microsoft.com/office/drawing/2014/main" id="{9741219B-C21B-B1E2-04EB-F59FF6F4718B}"/>
              </a:ext>
            </a:extLst>
          </xdr:cNvPr>
          <xdr:cNvSpPr/>
        </xdr:nvSpPr>
        <xdr:spPr>
          <a:xfrm>
            <a:off x="5353050" y="2398014"/>
            <a:ext cx="2047875" cy="1296000"/>
          </a:xfrm>
          <a:prstGeom prst="rect">
            <a:avLst/>
          </a:prstGeom>
          <a:noFill/>
          <a:ln>
            <a:solidFill>
              <a:srgbClr val="00B0F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fr-FR"/>
          </a:p>
        </xdr:txBody>
      </xdr:sp>
      <xdr:sp macro="" textlink="">
        <xdr:nvSpPr>
          <xdr:cNvPr id="58" name="Rectangle 57">
            <a:extLst>
              <a:ext uri="{FF2B5EF4-FFF2-40B4-BE49-F238E27FC236}">
                <a16:creationId xmlns:a16="http://schemas.microsoft.com/office/drawing/2014/main" id="{EEFAAE62-C53F-8465-7304-66B938DC90F7}"/>
              </a:ext>
            </a:extLst>
          </xdr:cNvPr>
          <xdr:cNvSpPr/>
        </xdr:nvSpPr>
        <xdr:spPr>
          <a:xfrm>
            <a:off x="3895725" y="3003042"/>
            <a:ext cx="1238250" cy="108000"/>
          </a:xfrm>
          <a:prstGeom prst="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fr-FR"/>
          </a:p>
        </xdr:txBody>
      </xdr:sp>
      <xdr:sp macro="" textlink="">
        <xdr:nvSpPr>
          <xdr:cNvPr id="59" name="ZoneTexte 13">
            <a:extLst>
              <a:ext uri="{FF2B5EF4-FFF2-40B4-BE49-F238E27FC236}">
                <a16:creationId xmlns:a16="http://schemas.microsoft.com/office/drawing/2014/main" id="{E51E1073-5E56-6110-98B3-61958D2FB4EB}"/>
              </a:ext>
            </a:extLst>
          </xdr:cNvPr>
          <xdr:cNvSpPr txBox="1"/>
        </xdr:nvSpPr>
        <xdr:spPr>
          <a:xfrm>
            <a:off x="2981325" y="1907667"/>
            <a:ext cx="1280160" cy="280205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fr-FR" sz="1200"/>
              <a:t>           </a:t>
            </a:r>
            <a:r>
              <a:rPr lang="fr-FR" sz="1200" b="1"/>
              <a:t>Arbre</a:t>
            </a:r>
          </a:p>
        </xdr:txBody>
      </xdr:sp>
      <xdr:sp macro="" textlink="">
        <xdr:nvSpPr>
          <xdr:cNvPr id="60" name="ZoneTexte 14">
            <a:extLst>
              <a:ext uri="{FF2B5EF4-FFF2-40B4-BE49-F238E27FC236}">
                <a16:creationId xmlns:a16="http://schemas.microsoft.com/office/drawing/2014/main" id="{D8C27F2C-01B5-E5CF-2D8F-DF01338C38A7}"/>
              </a:ext>
            </a:extLst>
          </xdr:cNvPr>
          <xdr:cNvSpPr txBox="1"/>
        </xdr:nvSpPr>
        <xdr:spPr>
          <a:xfrm>
            <a:off x="4389501" y="1907667"/>
            <a:ext cx="1280160" cy="280205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fr-FR" sz="1200"/>
              <a:t>           </a:t>
            </a:r>
            <a:r>
              <a:rPr lang="fr-FR" sz="1200" b="1"/>
              <a:t>Tourteau</a:t>
            </a:r>
          </a:p>
        </xdr:txBody>
      </xdr:sp>
      <xdr:sp macro="" textlink="">
        <xdr:nvSpPr>
          <xdr:cNvPr id="61" name="ZoneTexte 15">
            <a:extLst>
              <a:ext uri="{FF2B5EF4-FFF2-40B4-BE49-F238E27FC236}">
                <a16:creationId xmlns:a16="http://schemas.microsoft.com/office/drawing/2014/main" id="{9A049627-3A3F-81C0-51BF-05CADC2B33F3}"/>
              </a:ext>
            </a:extLst>
          </xdr:cNvPr>
          <xdr:cNvSpPr txBox="1"/>
        </xdr:nvSpPr>
        <xdr:spPr>
          <a:xfrm>
            <a:off x="5825109" y="1907667"/>
            <a:ext cx="1280160" cy="280205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fr-FR" sz="1200"/>
              <a:t>           </a:t>
            </a:r>
            <a:r>
              <a:rPr lang="fr-FR" sz="1200" b="1"/>
              <a:t>Pièce</a:t>
            </a:r>
          </a:p>
        </xdr:txBody>
      </xdr:sp>
      <xdr:cxnSp macro="">
        <xdr:nvCxnSpPr>
          <xdr:cNvPr id="66" name="Connecteur droit avec flèche 65">
            <a:extLst>
              <a:ext uri="{FF2B5EF4-FFF2-40B4-BE49-F238E27FC236}">
                <a16:creationId xmlns:a16="http://schemas.microsoft.com/office/drawing/2014/main" id="{79B5054F-A2CA-43C6-BB91-68281C1388A9}"/>
              </a:ext>
            </a:extLst>
          </xdr:cNvPr>
          <xdr:cNvCxnSpPr>
            <a:cxnSpLocks/>
          </xdr:cNvCxnSpPr>
        </xdr:nvCxnSpPr>
        <xdr:spPr>
          <a:xfrm flipV="1">
            <a:off x="4108323" y="3174873"/>
            <a:ext cx="155448" cy="210312"/>
          </a:xfrm>
          <a:prstGeom prst="straightConnector1">
            <a:avLst/>
          </a:prstGeom>
          <a:ln w="12700">
            <a:solidFill>
              <a:schemeClr val="bg1">
                <a:lumMod val="75000"/>
              </a:schemeClr>
            </a:solidFill>
            <a:tailEnd type="triangle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7" name="Connecteur droit avec flèche 66">
            <a:extLst>
              <a:ext uri="{FF2B5EF4-FFF2-40B4-BE49-F238E27FC236}">
                <a16:creationId xmlns:a16="http://schemas.microsoft.com/office/drawing/2014/main" id="{ECCC4D01-FCB1-9BF5-2629-CE8C203D034F}"/>
              </a:ext>
            </a:extLst>
          </xdr:cNvPr>
          <xdr:cNvCxnSpPr>
            <a:cxnSpLocks/>
            <a:endCxn id="168" idx="0"/>
          </xdr:cNvCxnSpPr>
        </xdr:nvCxnSpPr>
        <xdr:spPr>
          <a:xfrm>
            <a:off x="5092065" y="2172998"/>
            <a:ext cx="141923" cy="694027"/>
          </a:xfrm>
          <a:prstGeom prst="straightConnector1">
            <a:avLst/>
          </a:prstGeom>
          <a:ln w="12700">
            <a:solidFill>
              <a:schemeClr val="bg1">
                <a:lumMod val="75000"/>
              </a:schemeClr>
            </a:solidFill>
            <a:tailEnd type="triangle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0" name="Connecteur droit avec flèche 69">
            <a:extLst>
              <a:ext uri="{FF2B5EF4-FFF2-40B4-BE49-F238E27FC236}">
                <a16:creationId xmlns:a16="http://schemas.microsoft.com/office/drawing/2014/main" id="{EEF00D53-EA4A-D575-312D-151856AD335A}"/>
              </a:ext>
            </a:extLst>
          </xdr:cNvPr>
          <xdr:cNvCxnSpPr>
            <a:cxnSpLocks/>
            <a:endCxn id="53" idx="0"/>
          </xdr:cNvCxnSpPr>
        </xdr:nvCxnSpPr>
        <xdr:spPr>
          <a:xfrm flipH="1">
            <a:off x="6376988" y="2182523"/>
            <a:ext cx="49339" cy="215491"/>
          </a:xfrm>
          <a:prstGeom prst="straightConnector1">
            <a:avLst/>
          </a:prstGeom>
          <a:ln w="12700">
            <a:solidFill>
              <a:schemeClr val="bg1">
                <a:lumMod val="75000"/>
              </a:schemeClr>
            </a:solidFill>
            <a:tailEnd type="triangle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71" name="Ellipse 70">
            <a:extLst>
              <a:ext uri="{FF2B5EF4-FFF2-40B4-BE49-F238E27FC236}">
                <a16:creationId xmlns:a16="http://schemas.microsoft.com/office/drawing/2014/main" id="{B7B1B723-4A56-320C-CF0A-D293080E319F}"/>
              </a:ext>
            </a:extLst>
          </xdr:cNvPr>
          <xdr:cNvSpPr/>
        </xdr:nvSpPr>
        <xdr:spPr>
          <a:xfrm>
            <a:off x="2069973" y="3015996"/>
            <a:ext cx="45720" cy="45720"/>
          </a:xfrm>
          <a:prstGeom prst="ellipse">
            <a:avLst/>
          </a:prstGeom>
          <a:solidFill>
            <a:srgbClr val="00B0F0"/>
          </a:solidFill>
          <a:ln>
            <a:solidFill>
              <a:srgbClr val="00B0F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fr-FR"/>
          </a:p>
        </xdr:txBody>
      </xdr:sp>
      <xdr:sp macro="" textlink="">
        <xdr:nvSpPr>
          <xdr:cNvPr id="74" name="Ellipse 73">
            <a:extLst>
              <a:ext uri="{FF2B5EF4-FFF2-40B4-BE49-F238E27FC236}">
                <a16:creationId xmlns:a16="http://schemas.microsoft.com/office/drawing/2014/main" id="{D0FAF143-DF6D-BA87-DA27-2B5378004157}"/>
              </a:ext>
            </a:extLst>
          </xdr:cNvPr>
          <xdr:cNvSpPr/>
        </xdr:nvSpPr>
        <xdr:spPr>
          <a:xfrm>
            <a:off x="6595110" y="3016758"/>
            <a:ext cx="45720" cy="45720"/>
          </a:xfrm>
          <a:prstGeom prst="ellipse">
            <a:avLst/>
          </a:prstGeom>
          <a:solidFill>
            <a:srgbClr val="00B0F0"/>
          </a:solidFill>
          <a:ln>
            <a:solidFill>
              <a:srgbClr val="00B0F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fr-FR"/>
          </a:p>
        </xdr:txBody>
      </xdr:sp>
      <xdr:sp macro="" textlink="">
        <xdr:nvSpPr>
          <xdr:cNvPr id="75" name="ZoneTexte 24">
            <a:extLst>
              <a:ext uri="{FF2B5EF4-FFF2-40B4-BE49-F238E27FC236}">
                <a16:creationId xmlns:a16="http://schemas.microsoft.com/office/drawing/2014/main" id="{7F377893-5B38-606C-0048-44FE75A8E97F}"/>
              </a:ext>
            </a:extLst>
          </xdr:cNvPr>
          <xdr:cNvSpPr txBox="1"/>
        </xdr:nvSpPr>
        <xdr:spPr>
          <a:xfrm>
            <a:off x="1969388" y="2772537"/>
            <a:ext cx="392811" cy="280205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fr-FR" sz="1200"/>
              <a:t>Gp</a:t>
            </a:r>
          </a:p>
        </xdr:txBody>
      </xdr:sp>
      <xdr:sp macro="" textlink="">
        <xdr:nvSpPr>
          <xdr:cNvPr id="76" name="ZoneTexte 25">
            <a:extLst>
              <a:ext uri="{FF2B5EF4-FFF2-40B4-BE49-F238E27FC236}">
                <a16:creationId xmlns:a16="http://schemas.microsoft.com/office/drawing/2014/main" id="{5E688B13-00A1-D29D-FC29-C1271DF8B562}"/>
              </a:ext>
            </a:extLst>
          </xdr:cNvPr>
          <xdr:cNvSpPr txBox="1"/>
        </xdr:nvSpPr>
        <xdr:spPr>
          <a:xfrm>
            <a:off x="6464808" y="2737485"/>
            <a:ext cx="412242" cy="280205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fr-FR" sz="1200"/>
              <a:t>Gp</a:t>
            </a:r>
          </a:p>
        </xdr:txBody>
      </xdr:sp>
      <xdr:sp macro="" textlink="">
        <xdr:nvSpPr>
          <xdr:cNvPr id="77" name="ZoneTexte 26">
            <a:extLst>
              <a:ext uri="{FF2B5EF4-FFF2-40B4-BE49-F238E27FC236}">
                <a16:creationId xmlns:a16="http://schemas.microsoft.com/office/drawing/2014/main" id="{09D82291-F9AD-682C-A37F-DD32939A916B}"/>
              </a:ext>
            </a:extLst>
          </xdr:cNvPr>
          <xdr:cNvSpPr txBox="1"/>
        </xdr:nvSpPr>
        <xdr:spPr>
          <a:xfrm>
            <a:off x="1626489" y="2989707"/>
            <a:ext cx="301752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fr-FR" sz="1200"/>
              <a:t>O</a:t>
            </a:r>
          </a:p>
        </xdr:txBody>
      </xdr:sp>
      <xdr:sp macro="" textlink="">
        <xdr:nvSpPr>
          <xdr:cNvPr id="78" name="Ellipse 77">
            <a:extLst>
              <a:ext uri="{FF2B5EF4-FFF2-40B4-BE49-F238E27FC236}">
                <a16:creationId xmlns:a16="http://schemas.microsoft.com/office/drawing/2014/main" id="{1A1C16A2-3B96-0984-5B27-4310020C06DA}"/>
              </a:ext>
            </a:extLst>
          </xdr:cNvPr>
          <xdr:cNvSpPr/>
        </xdr:nvSpPr>
        <xdr:spPr>
          <a:xfrm>
            <a:off x="1832229" y="3021711"/>
            <a:ext cx="45720" cy="45720"/>
          </a:xfrm>
          <a:prstGeom prst="ellipse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fr-FR"/>
          </a:p>
        </xdr:txBody>
      </xdr:sp>
      <xdr:cxnSp macro="">
        <xdr:nvCxnSpPr>
          <xdr:cNvPr id="79" name="Connecteur droit 78">
            <a:extLst>
              <a:ext uri="{FF2B5EF4-FFF2-40B4-BE49-F238E27FC236}">
                <a16:creationId xmlns:a16="http://schemas.microsoft.com/office/drawing/2014/main" id="{1EE490D4-7E12-1BDE-8914-36D390A8ECE5}"/>
              </a:ext>
            </a:extLst>
          </xdr:cNvPr>
          <xdr:cNvCxnSpPr>
            <a:cxnSpLocks/>
          </xdr:cNvCxnSpPr>
        </xdr:nvCxnSpPr>
        <xdr:spPr>
          <a:xfrm>
            <a:off x="3623383" y="3045006"/>
            <a:ext cx="4453817" cy="0"/>
          </a:xfrm>
          <a:prstGeom prst="line">
            <a:avLst/>
          </a:prstGeom>
          <a:ln w="12700">
            <a:solidFill>
              <a:schemeClr val="bg1">
                <a:lumMod val="65000"/>
              </a:schemeClr>
            </a:solidFill>
            <a:prstDash val="solid"/>
            <a:headEnd type="none"/>
            <a:tailEnd type="triangle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81" name="ZoneTexte 34">
            <a:extLst>
              <a:ext uri="{FF2B5EF4-FFF2-40B4-BE49-F238E27FC236}">
                <a16:creationId xmlns:a16="http://schemas.microsoft.com/office/drawing/2014/main" id="{917126CE-B98F-88EE-A539-83AC53DFF407}"/>
              </a:ext>
            </a:extLst>
          </xdr:cNvPr>
          <xdr:cNvSpPr txBox="1"/>
        </xdr:nvSpPr>
        <xdr:spPr>
          <a:xfrm>
            <a:off x="4136898" y="2780538"/>
            <a:ext cx="301752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fr-FR" sz="1200"/>
              <a:t>O</a:t>
            </a:r>
          </a:p>
        </xdr:txBody>
      </xdr:sp>
      <xdr:sp macro="" textlink="">
        <xdr:nvSpPr>
          <xdr:cNvPr id="82" name="Ellipse 81">
            <a:extLst>
              <a:ext uri="{FF2B5EF4-FFF2-40B4-BE49-F238E27FC236}">
                <a16:creationId xmlns:a16="http://schemas.microsoft.com/office/drawing/2014/main" id="{FCB6DA28-1B74-99BE-0050-4A95245CD36A}"/>
              </a:ext>
            </a:extLst>
          </xdr:cNvPr>
          <xdr:cNvSpPr/>
        </xdr:nvSpPr>
        <xdr:spPr>
          <a:xfrm>
            <a:off x="4332351" y="3031236"/>
            <a:ext cx="45720" cy="45720"/>
          </a:xfrm>
          <a:prstGeom prst="ellipse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fr-FR"/>
          </a:p>
        </xdr:txBody>
      </xdr:sp>
      <xdr:sp macro="" textlink="">
        <xdr:nvSpPr>
          <xdr:cNvPr id="83" name="ZoneTexte 36">
            <a:extLst>
              <a:ext uri="{FF2B5EF4-FFF2-40B4-BE49-F238E27FC236}">
                <a16:creationId xmlns:a16="http://schemas.microsoft.com/office/drawing/2014/main" id="{83C051F9-BE03-2D88-DEF8-44C517856D4A}"/>
              </a:ext>
            </a:extLst>
          </xdr:cNvPr>
          <xdr:cNvSpPr txBox="1"/>
        </xdr:nvSpPr>
        <xdr:spPr>
          <a:xfrm>
            <a:off x="3016377" y="2907411"/>
            <a:ext cx="301752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fr-FR" sz="1200"/>
              <a:t>x</a:t>
            </a:r>
          </a:p>
        </xdr:txBody>
      </xdr:sp>
      <xdr:sp macro="" textlink="">
        <xdr:nvSpPr>
          <xdr:cNvPr id="84" name="ZoneTexte 37">
            <a:extLst>
              <a:ext uri="{FF2B5EF4-FFF2-40B4-BE49-F238E27FC236}">
                <a16:creationId xmlns:a16="http://schemas.microsoft.com/office/drawing/2014/main" id="{7B623D8F-8330-94CC-1CEC-EB7AA83CF291}"/>
              </a:ext>
            </a:extLst>
          </xdr:cNvPr>
          <xdr:cNvSpPr txBox="1"/>
        </xdr:nvSpPr>
        <xdr:spPr>
          <a:xfrm>
            <a:off x="1727073" y="1362075"/>
            <a:ext cx="301752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fr-FR" sz="1200"/>
              <a:t>y</a:t>
            </a:r>
          </a:p>
        </xdr:txBody>
      </xdr:sp>
      <xdr:sp macro="" textlink="">
        <xdr:nvSpPr>
          <xdr:cNvPr id="85" name="ZoneTexte 38">
            <a:extLst>
              <a:ext uri="{FF2B5EF4-FFF2-40B4-BE49-F238E27FC236}">
                <a16:creationId xmlns:a16="http://schemas.microsoft.com/office/drawing/2014/main" id="{6E9A916E-8E28-382B-909A-F4D60C8B765E}"/>
              </a:ext>
            </a:extLst>
          </xdr:cNvPr>
          <xdr:cNvSpPr txBox="1"/>
        </xdr:nvSpPr>
        <xdr:spPr>
          <a:xfrm>
            <a:off x="8015859" y="2888742"/>
            <a:ext cx="301752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fr-FR" sz="1200"/>
              <a:t>z</a:t>
            </a:r>
          </a:p>
        </xdr:txBody>
      </xdr:sp>
      <xdr:sp macro="" textlink="">
        <xdr:nvSpPr>
          <xdr:cNvPr id="87" name="ZoneTexte 39">
            <a:extLst>
              <a:ext uri="{FF2B5EF4-FFF2-40B4-BE49-F238E27FC236}">
                <a16:creationId xmlns:a16="http://schemas.microsoft.com/office/drawing/2014/main" id="{0E5D8962-2E2C-F0B6-F903-33939104104D}"/>
              </a:ext>
            </a:extLst>
          </xdr:cNvPr>
          <xdr:cNvSpPr txBox="1"/>
        </xdr:nvSpPr>
        <xdr:spPr>
          <a:xfrm>
            <a:off x="4236339" y="1361694"/>
            <a:ext cx="301752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fr-FR" sz="1200"/>
              <a:t>y</a:t>
            </a:r>
          </a:p>
        </xdr:txBody>
      </xdr:sp>
      <xdr:sp macro="" textlink="">
        <xdr:nvSpPr>
          <xdr:cNvPr id="94" name="Ellipse 93">
            <a:extLst>
              <a:ext uri="{FF2B5EF4-FFF2-40B4-BE49-F238E27FC236}">
                <a16:creationId xmlns:a16="http://schemas.microsoft.com/office/drawing/2014/main" id="{E78B3C0A-C99C-9BBA-D163-DCE8634C7E7B}"/>
              </a:ext>
            </a:extLst>
          </xdr:cNvPr>
          <xdr:cNvSpPr/>
        </xdr:nvSpPr>
        <xdr:spPr>
          <a:xfrm flipH="1">
            <a:off x="1708785" y="2907411"/>
            <a:ext cx="292608" cy="292608"/>
          </a:xfrm>
          <a:prstGeom prst="ellipse">
            <a:avLst/>
          </a:prstGeom>
          <a:noFill/>
          <a:ln w="12700">
            <a:solidFill>
              <a:srgbClr val="FF0000"/>
            </a:solidFill>
            <a:prstDash val="dash"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fr-FR"/>
          </a:p>
        </xdr:txBody>
      </xdr:sp>
      <xdr:sp macro="" textlink="">
        <xdr:nvSpPr>
          <xdr:cNvPr id="97" name="Ellipse 96">
            <a:extLst>
              <a:ext uri="{FF2B5EF4-FFF2-40B4-BE49-F238E27FC236}">
                <a16:creationId xmlns:a16="http://schemas.microsoft.com/office/drawing/2014/main" id="{179A49C1-F654-FB1D-937E-FB0FC27B49B0}"/>
              </a:ext>
            </a:extLst>
          </xdr:cNvPr>
          <xdr:cNvSpPr/>
        </xdr:nvSpPr>
        <xdr:spPr>
          <a:xfrm>
            <a:off x="1461897" y="2651379"/>
            <a:ext cx="804672" cy="804672"/>
          </a:xfrm>
          <a:prstGeom prst="ellipse">
            <a:avLst/>
          </a:prstGeom>
          <a:noFill/>
          <a:ln w="19050">
            <a:solidFill>
              <a:srgbClr val="FFC000"/>
            </a:solidFill>
            <a:prstDash val="dash"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fr-FR"/>
          </a:p>
        </xdr:txBody>
      </xdr:sp>
      <xdr:sp macro="" textlink="">
        <xdr:nvSpPr>
          <xdr:cNvPr id="98" name="Triangle isocèle 97">
            <a:extLst>
              <a:ext uri="{FF2B5EF4-FFF2-40B4-BE49-F238E27FC236}">
                <a16:creationId xmlns:a16="http://schemas.microsoft.com/office/drawing/2014/main" id="{88526A9A-945E-A5AA-96C7-27CDF572C8E3}"/>
              </a:ext>
            </a:extLst>
          </xdr:cNvPr>
          <xdr:cNvSpPr/>
        </xdr:nvSpPr>
        <xdr:spPr>
          <a:xfrm>
            <a:off x="4299966" y="3124200"/>
            <a:ext cx="91440" cy="100584"/>
          </a:xfrm>
          <a:prstGeom prst="triangle">
            <a:avLst/>
          </a:prstGeom>
          <a:solidFill>
            <a:srgbClr val="FF0000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fr-FR"/>
          </a:p>
        </xdr:txBody>
      </xdr:sp>
      <xdr:sp macro="" textlink="">
        <xdr:nvSpPr>
          <xdr:cNvPr id="99" name="Triangle isocèle 98">
            <a:extLst>
              <a:ext uri="{FF2B5EF4-FFF2-40B4-BE49-F238E27FC236}">
                <a16:creationId xmlns:a16="http://schemas.microsoft.com/office/drawing/2014/main" id="{8C2E0A69-8849-E10D-76F3-DA0C413AAD71}"/>
              </a:ext>
            </a:extLst>
          </xdr:cNvPr>
          <xdr:cNvSpPr/>
        </xdr:nvSpPr>
        <xdr:spPr>
          <a:xfrm>
            <a:off x="4973193" y="3124200"/>
            <a:ext cx="91440" cy="100584"/>
          </a:xfrm>
          <a:prstGeom prst="triangle">
            <a:avLst/>
          </a:prstGeom>
          <a:solidFill>
            <a:srgbClr val="FF0000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fr-FR"/>
          </a:p>
        </xdr:txBody>
      </xdr:sp>
      <xdr:sp macro="" textlink="">
        <xdr:nvSpPr>
          <xdr:cNvPr id="100" name="ZoneTexte 48">
            <a:extLst>
              <a:ext uri="{FF2B5EF4-FFF2-40B4-BE49-F238E27FC236}">
                <a16:creationId xmlns:a16="http://schemas.microsoft.com/office/drawing/2014/main" id="{E150F533-93FF-A1F7-CADF-2ED234182C75}"/>
              </a:ext>
            </a:extLst>
          </xdr:cNvPr>
          <xdr:cNvSpPr txBox="1"/>
        </xdr:nvSpPr>
        <xdr:spPr>
          <a:xfrm flipH="1">
            <a:off x="3905250" y="3295651"/>
            <a:ext cx="180975" cy="280205"/>
          </a:xfrm>
          <a:prstGeom prst="rect">
            <a:avLst/>
          </a:prstGeom>
          <a:solidFill>
            <a:schemeClr val="bg1"/>
          </a:solidFill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fr-FR" sz="1200"/>
              <a:t>A </a:t>
            </a:r>
          </a:p>
        </xdr:txBody>
      </xdr:sp>
      <xdr:sp macro="" textlink="">
        <xdr:nvSpPr>
          <xdr:cNvPr id="101" name="ZoneTexte 49">
            <a:extLst>
              <a:ext uri="{FF2B5EF4-FFF2-40B4-BE49-F238E27FC236}">
                <a16:creationId xmlns:a16="http://schemas.microsoft.com/office/drawing/2014/main" id="{F1B215D9-6D0C-741C-214C-F9616F15E922}"/>
              </a:ext>
            </a:extLst>
          </xdr:cNvPr>
          <xdr:cNvSpPr txBox="1"/>
        </xdr:nvSpPr>
        <xdr:spPr>
          <a:xfrm>
            <a:off x="4591812" y="3299460"/>
            <a:ext cx="275463" cy="280205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fr-FR" sz="1200"/>
              <a:t>B </a:t>
            </a:r>
          </a:p>
        </xdr:txBody>
      </xdr:sp>
      <xdr:cxnSp macro="">
        <xdr:nvCxnSpPr>
          <xdr:cNvPr id="102" name="Connecteur droit avec flèche 101">
            <a:extLst>
              <a:ext uri="{FF2B5EF4-FFF2-40B4-BE49-F238E27FC236}">
                <a16:creationId xmlns:a16="http://schemas.microsoft.com/office/drawing/2014/main" id="{5BFB826B-1144-126B-C7A0-C64C0409C00B}"/>
              </a:ext>
            </a:extLst>
          </xdr:cNvPr>
          <xdr:cNvCxnSpPr>
            <a:cxnSpLocks/>
          </xdr:cNvCxnSpPr>
        </xdr:nvCxnSpPr>
        <xdr:spPr>
          <a:xfrm flipV="1">
            <a:off x="4799457" y="3184779"/>
            <a:ext cx="155448" cy="210312"/>
          </a:xfrm>
          <a:prstGeom prst="straightConnector1">
            <a:avLst/>
          </a:prstGeom>
          <a:ln w="12700">
            <a:solidFill>
              <a:schemeClr val="bg1">
                <a:lumMod val="75000"/>
              </a:schemeClr>
            </a:solidFill>
            <a:tailEnd type="triangle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6" name="ZoneTexte 63">
            <a:extLst>
              <a:ext uri="{FF2B5EF4-FFF2-40B4-BE49-F238E27FC236}">
                <a16:creationId xmlns:a16="http://schemas.microsoft.com/office/drawing/2014/main" id="{41AD01C7-E3CA-B06E-2904-3D2D46F4524F}"/>
              </a:ext>
            </a:extLst>
          </xdr:cNvPr>
          <xdr:cNvSpPr txBox="1"/>
        </xdr:nvSpPr>
        <xdr:spPr>
          <a:xfrm>
            <a:off x="2322957" y="2064258"/>
            <a:ext cx="832104" cy="276999"/>
          </a:xfrm>
          <a:prstGeom prst="rect">
            <a:avLst/>
          </a:prstGeom>
          <a:solidFill>
            <a:schemeClr val="bg1"/>
          </a:solidFill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fr-FR" sz="1200"/>
              <a:t>Rotation</a:t>
            </a:r>
          </a:p>
        </xdr:txBody>
      </xdr:sp>
      <xdr:sp macro="" textlink="">
        <xdr:nvSpPr>
          <xdr:cNvPr id="107" name="Arc 106">
            <a:extLst>
              <a:ext uri="{FF2B5EF4-FFF2-40B4-BE49-F238E27FC236}">
                <a16:creationId xmlns:a16="http://schemas.microsoft.com/office/drawing/2014/main" id="{2E31B81C-CEF9-85E8-56D7-E7DD55AFAD22}"/>
              </a:ext>
            </a:extLst>
          </xdr:cNvPr>
          <xdr:cNvSpPr/>
        </xdr:nvSpPr>
        <xdr:spPr>
          <a:xfrm>
            <a:off x="885825" y="2111883"/>
            <a:ext cx="1883664" cy="1883664"/>
          </a:xfrm>
          <a:prstGeom prst="arc">
            <a:avLst>
              <a:gd name="adj1" fmla="val 17254430"/>
              <a:gd name="adj2" fmla="val 21532682"/>
            </a:avLst>
          </a:prstGeom>
          <a:ln w="12700">
            <a:solidFill>
              <a:schemeClr val="bg1">
                <a:lumMod val="65000"/>
              </a:schemeClr>
            </a:solidFill>
            <a:headEnd type="triangle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fr-FR"/>
          </a:p>
        </xdr:txBody>
      </xdr:sp>
      <xdr:cxnSp macro="">
        <xdr:nvCxnSpPr>
          <xdr:cNvPr id="108" name="Connecteur droit 107">
            <a:extLst>
              <a:ext uri="{FF2B5EF4-FFF2-40B4-BE49-F238E27FC236}">
                <a16:creationId xmlns:a16="http://schemas.microsoft.com/office/drawing/2014/main" id="{56456B2E-C8BA-FA72-8B05-5389AFDE3C1C}"/>
              </a:ext>
            </a:extLst>
          </xdr:cNvPr>
          <xdr:cNvCxnSpPr>
            <a:cxnSpLocks/>
          </xdr:cNvCxnSpPr>
        </xdr:nvCxnSpPr>
        <xdr:spPr>
          <a:xfrm flipV="1">
            <a:off x="2086937" y="3056309"/>
            <a:ext cx="0" cy="420316"/>
          </a:xfrm>
          <a:prstGeom prst="line">
            <a:avLst/>
          </a:prstGeom>
          <a:ln w="12700">
            <a:solidFill>
              <a:schemeClr val="bg1">
                <a:lumMod val="65000"/>
              </a:schemeClr>
            </a:solidFill>
            <a:prstDash val="solid"/>
            <a:headEnd type="triangle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9" name="ZoneTexte 67">
            <a:extLst>
              <a:ext uri="{FF2B5EF4-FFF2-40B4-BE49-F238E27FC236}">
                <a16:creationId xmlns:a16="http://schemas.microsoft.com/office/drawing/2014/main" id="{A7AFD53A-78C8-C4F5-5AAE-7180F2BF88DA}"/>
              </a:ext>
            </a:extLst>
          </xdr:cNvPr>
          <xdr:cNvSpPr txBox="1"/>
        </xdr:nvSpPr>
        <xdr:spPr>
          <a:xfrm>
            <a:off x="2054733" y="3283077"/>
            <a:ext cx="383667" cy="280205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fr-FR" sz="1200"/>
              <a:t>Pp</a:t>
            </a:r>
          </a:p>
        </xdr:txBody>
      </xdr:sp>
      <xdr:cxnSp macro="">
        <xdr:nvCxnSpPr>
          <xdr:cNvPr id="153" name="Connecteur droit avec flèche 152">
            <a:extLst>
              <a:ext uri="{FF2B5EF4-FFF2-40B4-BE49-F238E27FC236}">
                <a16:creationId xmlns:a16="http://schemas.microsoft.com/office/drawing/2014/main" id="{399E76EA-44AC-26BB-189A-AC0CFE9F730F}"/>
              </a:ext>
            </a:extLst>
          </xdr:cNvPr>
          <xdr:cNvCxnSpPr>
            <a:cxnSpLocks/>
          </xdr:cNvCxnSpPr>
        </xdr:nvCxnSpPr>
        <xdr:spPr>
          <a:xfrm>
            <a:off x="3634740" y="2182523"/>
            <a:ext cx="384810" cy="760702"/>
          </a:xfrm>
          <a:prstGeom prst="straightConnector1">
            <a:avLst/>
          </a:prstGeom>
          <a:ln w="12700">
            <a:solidFill>
              <a:schemeClr val="bg1">
                <a:lumMod val="75000"/>
              </a:schemeClr>
            </a:solidFill>
            <a:tailEnd type="triangle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57" name="ZoneTexte 63">
            <a:extLst>
              <a:ext uri="{FF2B5EF4-FFF2-40B4-BE49-F238E27FC236}">
                <a16:creationId xmlns:a16="http://schemas.microsoft.com/office/drawing/2014/main" id="{9D4E0C89-EB1E-B404-7D69-43B77BD8C51B}"/>
              </a:ext>
            </a:extLst>
          </xdr:cNvPr>
          <xdr:cNvSpPr txBox="1"/>
        </xdr:nvSpPr>
        <xdr:spPr>
          <a:xfrm>
            <a:off x="1922906" y="3969258"/>
            <a:ext cx="2515743" cy="468077"/>
          </a:xfrm>
          <a:prstGeom prst="rect">
            <a:avLst/>
          </a:prstGeom>
          <a:solidFill>
            <a:schemeClr val="bg1"/>
          </a:solidFill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fr-FR" sz="1200" b="1">
                <a:solidFill>
                  <a:srgbClr val="0070C0"/>
                </a:solidFill>
              </a:rPr>
              <a:t>Cas le plus défavorable : départ mouvement sur Ox et Gp sur Ox</a:t>
            </a:r>
          </a:p>
        </xdr:txBody>
      </xdr:sp>
      <xdr:cxnSp macro="">
        <xdr:nvCxnSpPr>
          <xdr:cNvPr id="158" name="Connecteur droit 157">
            <a:extLst>
              <a:ext uri="{FF2B5EF4-FFF2-40B4-BE49-F238E27FC236}">
                <a16:creationId xmlns:a16="http://schemas.microsoft.com/office/drawing/2014/main" id="{4875DE92-6E4A-F209-0633-F3EB6BAB12D9}"/>
              </a:ext>
            </a:extLst>
          </xdr:cNvPr>
          <xdr:cNvCxnSpPr>
            <a:cxnSpLocks/>
          </xdr:cNvCxnSpPr>
        </xdr:nvCxnSpPr>
        <xdr:spPr>
          <a:xfrm>
            <a:off x="2124294" y="3055020"/>
            <a:ext cx="1091546" cy="917286"/>
          </a:xfrm>
          <a:prstGeom prst="line">
            <a:avLst/>
          </a:prstGeom>
          <a:ln w="12700">
            <a:solidFill>
              <a:schemeClr val="bg1">
                <a:lumMod val="65000"/>
              </a:schemeClr>
            </a:solidFill>
            <a:prstDash val="solid"/>
            <a:headEnd type="triangle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0" name="Connecteur droit 159">
            <a:extLst>
              <a:ext uri="{FF2B5EF4-FFF2-40B4-BE49-F238E27FC236}">
                <a16:creationId xmlns:a16="http://schemas.microsoft.com/office/drawing/2014/main" id="{D12DA86D-8B8D-8350-114D-5CBB552E2548}"/>
              </a:ext>
            </a:extLst>
          </xdr:cNvPr>
          <xdr:cNvCxnSpPr>
            <a:cxnSpLocks/>
          </xdr:cNvCxnSpPr>
        </xdr:nvCxnSpPr>
        <xdr:spPr>
          <a:xfrm>
            <a:off x="2771775" y="3048000"/>
            <a:ext cx="409575" cy="895350"/>
          </a:xfrm>
          <a:prstGeom prst="line">
            <a:avLst/>
          </a:prstGeom>
          <a:ln w="12700">
            <a:solidFill>
              <a:schemeClr val="bg1">
                <a:lumMod val="65000"/>
              </a:schemeClr>
            </a:solidFill>
            <a:prstDash val="solid"/>
            <a:headEnd type="triangle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65" name="Ellipse 164">
            <a:extLst>
              <a:ext uri="{FF2B5EF4-FFF2-40B4-BE49-F238E27FC236}">
                <a16:creationId xmlns:a16="http://schemas.microsoft.com/office/drawing/2014/main" id="{8E68A208-07F9-ECB0-15A3-05AF65C7E89B}"/>
              </a:ext>
            </a:extLst>
          </xdr:cNvPr>
          <xdr:cNvSpPr/>
        </xdr:nvSpPr>
        <xdr:spPr>
          <a:xfrm>
            <a:off x="4675251" y="3031236"/>
            <a:ext cx="45720" cy="45720"/>
          </a:xfrm>
          <a:prstGeom prst="ellipse">
            <a:avLst/>
          </a:prstGeom>
          <a:solidFill>
            <a:srgbClr val="FF0000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fr-FR"/>
          </a:p>
        </xdr:txBody>
      </xdr:sp>
      <xdr:cxnSp macro="">
        <xdr:nvCxnSpPr>
          <xdr:cNvPr id="156" name="Connecteur droit 155">
            <a:extLst>
              <a:ext uri="{FF2B5EF4-FFF2-40B4-BE49-F238E27FC236}">
                <a16:creationId xmlns:a16="http://schemas.microsoft.com/office/drawing/2014/main" id="{AB1365CA-7C9E-99F9-CA21-794204D0CF52}"/>
              </a:ext>
            </a:extLst>
          </xdr:cNvPr>
          <xdr:cNvCxnSpPr/>
        </xdr:nvCxnSpPr>
        <xdr:spPr>
          <a:xfrm>
            <a:off x="2733675" y="3028950"/>
            <a:ext cx="123825" cy="0"/>
          </a:xfrm>
          <a:prstGeom prst="line">
            <a:avLst/>
          </a:prstGeom>
          <a:ln w="38100"/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68" name="Rectangle 167">
            <a:extLst>
              <a:ext uri="{FF2B5EF4-FFF2-40B4-BE49-F238E27FC236}">
                <a16:creationId xmlns:a16="http://schemas.microsoft.com/office/drawing/2014/main" id="{3FFE8EA9-D7E2-2DAC-858A-CA9C41A810AD}"/>
              </a:ext>
            </a:extLst>
          </xdr:cNvPr>
          <xdr:cNvSpPr/>
        </xdr:nvSpPr>
        <xdr:spPr>
          <a:xfrm>
            <a:off x="5133975" y="2867025"/>
            <a:ext cx="200025" cy="360000"/>
          </a:xfrm>
          <a:prstGeom prst="rect">
            <a:avLst/>
          </a:prstGeom>
          <a:noFill/>
          <a:ln>
            <a:solidFill>
              <a:srgbClr val="FFC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fr-FR"/>
          </a:p>
        </xdr:txBody>
      </xdr:sp>
      <xdr:sp macro="" textlink="">
        <xdr:nvSpPr>
          <xdr:cNvPr id="173" name="Ellipse 172">
            <a:extLst>
              <a:ext uri="{FF2B5EF4-FFF2-40B4-BE49-F238E27FC236}">
                <a16:creationId xmlns:a16="http://schemas.microsoft.com/office/drawing/2014/main" id="{0D212054-64DC-ADD6-4766-A1D0073E25DB}"/>
              </a:ext>
            </a:extLst>
          </xdr:cNvPr>
          <xdr:cNvSpPr/>
        </xdr:nvSpPr>
        <xdr:spPr>
          <a:xfrm>
            <a:off x="5208651" y="3031236"/>
            <a:ext cx="45720" cy="45720"/>
          </a:xfrm>
          <a:prstGeom prst="ellipse">
            <a:avLst/>
          </a:prstGeom>
          <a:solidFill>
            <a:srgbClr val="FF0000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fr-FR"/>
          </a:p>
        </xdr:txBody>
      </xdr:sp>
      <xdr:cxnSp macro="">
        <xdr:nvCxnSpPr>
          <xdr:cNvPr id="176" name="Connecteur droit 175">
            <a:extLst>
              <a:ext uri="{FF2B5EF4-FFF2-40B4-BE49-F238E27FC236}">
                <a16:creationId xmlns:a16="http://schemas.microsoft.com/office/drawing/2014/main" id="{11874611-FB27-24BE-38C5-2D60B8AF8E73}"/>
              </a:ext>
            </a:extLst>
          </xdr:cNvPr>
          <xdr:cNvCxnSpPr>
            <a:cxnSpLocks/>
          </xdr:cNvCxnSpPr>
        </xdr:nvCxnSpPr>
        <xdr:spPr>
          <a:xfrm flipV="1">
            <a:off x="6601787" y="3056309"/>
            <a:ext cx="0" cy="420316"/>
          </a:xfrm>
          <a:prstGeom prst="line">
            <a:avLst/>
          </a:prstGeom>
          <a:ln w="12700">
            <a:solidFill>
              <a:schemeClr val="bg1">
                <a:lumMod val="65000"/>
              </a:schemeClr>
            </a:solidFill>
            <a:prstDash val="solid"/>
            <a:headEnd type="triangle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77" name="ZoneTexte 67">
            <a:extLst>
              <a:ext uri="{FF2B5EF4-FFF2-40B4-BE49-F238E27FC236}">
                <a16:creationId xmlns:a16="http://schemas.microsoft.com/office/drawing/2014/main" id="{4B33A0AD-4627-1A83-C138-B208FB4D03B9}"/>
              </a:ext>
            </a:extLst>
          </xdr:cNvPr>
          <xdr:cNvSpPr txBox="1"/>
        </xdr:nvSpPr>
        <xdr:spPr>
          <a:xfrm>
            <a:off x="6588633" y="3283077"/>
            <a:ext cx="383667" cy="280205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fr-FR" sz="1200"/>
              <a:t>Pp</a:t>
            </a:r>
          </a:p>
        </xdr:txBody>
      </xdr:sp>
      <xdr:sp macro="" textlink="">
        <xdr:nvSpPr>
          <xdr:cNvPr id="178" name="ZoneTexte 25">
            <a:extLst>
              <a:ext uri="{FF2B5EF4-FFF2-40B4-BE49-F238E27FC236}">
                <a16:creationId xmlns:a16="http://schemas.microsoft.com/office/drawing/2014/main" id="{80DB8F96-3C28-4DD0-4EDE-EF81D2661626}"/>
              </a:ext>
            </a:extLst>
          </xdr:cNvPr>
          <xdr:cNvSpPr txBox="1"/>
        </xdr:nvSpPr>
        <xdr:spPr>
          <a:xfrm>
            <a:off x="5074158" y="2794635"/>
            <a:ext cx="412242" cy="280205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fr-FR" sz="1200"/>
              <a:t>Gt</a:t>
            </a:r>
          </a:p>
        </xdr:txBody>
      </xdr:sp>
      <xdr:sp macro="" textlink="">
        <xdr:nvSpPr>
          <xdr:cNvPr id="180" name="ZoneTexte 25">
            <a:extLst>
              <a:ext uri="{FF2B5EF4-FFF2-40B4-BE49-F238E27FC236}">
                <a16:creationId xmlns:a16="http://schemas.microsoft.com/office/drawing/2014/main" id="{AAD7B30B-66E0-5EF7-B293-47B9FB76E49F}"/>
              </a:ext>
            </a:extLst>
          </xdr:cNvPr>
          <xdr:cNvSpPr txBox="1"/>
        </xdr:nvSpPr>
        <xdr:spPr>
          <a:xfrm>
            <a:off x="4531233" y="2737485"/>
            <a:ext cx="412242" cy="280205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fr-FR" sz="1200"/>
              <a:t>Ga</a:t>
            </a:r>
          </a:p>
        </xdr:txBody>
      </xdr:sp>
      <xdr:cxnSp macro="">
        <xdr:nvCxnSpPr>
          <xdr:cNvPr id="181" name="Connecteur droit 180">
            <a:extLst>
              <a:ext uri="{FF2B5EF4-FFF2-40B4-BE49-F238E27FC236}">
                <a16:creationId xmlns:a16="http://schemas.microsoft.com/office/drawing/2014/main" id="{C823624B-CF7E-C139-F261-36C8C36D1CC8}"/>
              </a:ext>
            </a:extLst>
          </xdr:cNvPr>
          <xdr:cNvCxnSpPr>
            <a:cxnSpLocks/>
          </xdr:cNvCxnSpPr>
        </xdr:nvCxnSpPr>
        <xdr:spPr>
          <a:xfrm>
            <a:off x="4354268" y="1598222"/>
            <a:ext cx="0" cy="2406469"/>
          </a:xfrm>
          <a:prstGeom prst="line">
            <a:avLst/>
          </a:prstGeom>
          <a:ln w="12700">
            <a:solidFill>
              <a:schemeClr val="bg1">
                <a:lumMod val="65000"/>
              </a:schemeClr>
            </a:solidFill>
            <a:prstDash val="solid"/>
            <a:headEnd type="triangle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83" name="ZoneTexte 63">
            <a:extLst>
              <a:ext uri="{FF2B5EF4-FFF2-40B4-BE49-F238E27FC236}">
                <a16:creationId xmlns:a16="http://schemas.microsoft.com/office/drawing/2014/main" id="{9A2E6542-A0CF-C1D5-48AB-42D739293AFF}"/>
              </a:ext>
            </a:extLst>
          </xdr:cNvPr>
          <xdr:cNvSpPr txBox="1"/>
        </xdr:nvSpPr>
        <xdr:spPr>
          <a:xfrm>
            <a:off x="5351906" y="3969258"/>
            <a:ext cx="2982469" cy="468077"/>
          </a:xfrm>
          <a:prstGeom prst="rect">
            <a:avLst/>
          </a:prstGeom>
          <a:solidFill>
            <a:schemeClr val="bg1"/>
          </a:solidFill>
          <a:ln w="28575">
            <a:solidFill>
              <a:srgbClr val="FF0000"/>
            </a:solidFill>
          </a:ln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fr-FR" sz="1200" b="1">
                <a:solidFill>
                  <a:srgbClr val="FF0000"/>
                </a:solidFill>
              </a:rPr>
              <a:t>Entraxe paliers, position zGp et diamètres dessinés à l'échelle ... cela surprend !</a:t>
            </a:r>
          </a:p>
        </xdr:txBody>
      </xdr:sp>
    </xdr:grpSp>
    <xdr:clientData/>
  </xdr:twoCellAnchor>
  <xdr:twoCellAnchor editAs="oneCell">
    <xdr:from>
      <xdr:col>17</xdr:col>
      <xdr:colOff>148590</xdr:colOff>
      <xdr:row>18</xdr:row>
      <xdr:rowOff>182273</xdr:rowOff>
    </xdr:from>
    <xdr:to>
      <xdr:col>19</xdr:col>
      <xdr:colOff>152400</xdr:colOff>
      <xdr:row>26</xdr:row>
      <xdr:rowOff>104775</xdr:rowOff>
    </xdr:to>
    <xdr:cxnSp macro="">
      <xdr:nvCxnSpPr>
        <xdr:cNvPr id="184" name="Connecteur droit avec flèche 183">
          <a:extLst>
            <a:ext uri="{FF2B5EF4-FFF2-40B4-BE49-F238E27FC236}">
              <a16:creationId xmlns:a16="http://schemas.microsoft.com/office/drawing/2014/main" id="{7A82807B-3A89-9983-F146-BA90F626141C}"/>
            </a:ext>
          </a:extLst>
        </xdr:cNvPr>
        <xdr:cNvCxnSpPr>
          <a:cxnSpLocks/>
        </xdr:cNvCxnSpPr>
      </xdr:nvCxnSpPr>
      <xdr:spPr>
        <a:xfrm>
          <a:off x="13407390" y="3611273"/>
          <a:ext cx="1680210" cy="1446502"/>
        </a:xfrm>
        <a:prstGeom prst="straightConnector1">
          <a:avLst/>
        </a:prstGeom>
        <a:ln w="12700">
          <a:solidFill>
            <a:schemeClr val="bg1">
              <a:lumMod val="75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628650</xdr:colOff>
      <xdr:row>30</xdr:row>
      <xdr:rowOff>142881</xdr:rowOff>
    </xdr:from>
    <xdr:to>
      <xdr:col>6</xdr:col>
      <xdr:colOff>104775</xdr:colOff>
      <xdr:row>32</xdr:row>
      <xdr:rowOff>3</xdr:rowOff>
    </xdr:to>
    <xdr:sp macro="" textlink="">
      <xdr:nvSpPr>
        <xdr:cNvPr id="186" name="Accolade fermante 185">
          <a:extLst>
            <a:ext uri="{FF2B5EF4-FFF2-40B4-BE49-F238E27FC236}">
              <a16:creationId xmlns:a16="http://schemas.microsoft.com/office/drawing/2014/main" id="{409ACF39-ABE3-7BE0-0E0E-F2EC53A9D4B0}"/>
            </a:ext>
          </a:extLst>
        </xdr:cNvPr>
        <xdr:cNvSpPr/>
      </xdr:nvSpPr>
      <xdr:spPr>
        <a:xfrm rot="5400000">
          <a:off x="4057652" y="5476879"/>
          <a:ext cx="238122" cy="1000125"/>
        </a:xfrm>
        <a:prstGeom prst="rightBrace">
          <a:avLst/>
        </a:prstGeom>
        <a:ln w="12700">
          <a:solidFill>
            <a:schemeClr val="bg1">
              <a:lumMod val="65000"/>
            </a:schemeClr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</xdr:col>
      <xdr:colOff>0</xdr:colOff>
      <xdr:row>30</xdr:row>
      <xdr:rowOff>142882</xdr:rowOff>
    </xdr:from>
    <xdr:to>
      <xdr:col>2</xdr:col>
      <xdr:colOff>723899</xdr:colOff>
      <xdr:row>31</xdr:row>
      <xdr:rowOff>161928</xdr:rowOff>
    </xdr:to>
    <xdr:sp macro="" textlink="">
      <xdr:nvSpPr>
        <xdr:cNvPr id="188" name="Accolade fermante 187">
          <a:extLst>
            <a:ext uri="{FF2B5EF4-FFF2-40B4-BE49-F238E27FC236}">
              <a16:creationId xmlns:a16="http://schemas.microsoft.com/office/drawing/2014/main" id="{F7A00FCC-1890-1841-10FB-239EBFB452A0}"/>
            </a:ext>
          </a:extLst>
        </xdr:cNvPr>
        <xdr:cNvSpPr/>
      </xdr:nvSpPr>
      <xdr:spPr>
        <a:xfrm rot="5400000">
          <a:off x="1400177" y="5219705"/>
          <a:ext cx="209546" cy="1485899"/>
        </a:xfrm>
        <a:prstGeom prst="rightBrace">
          <a:avLst/>
        </a:prstGeom>
        <a:ln w="12700">
          <a:solidFill>
            <a:schemeClr val="bg1">
              <a:lumMod val="65000"/>
            </a:schemeClr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B6BC3-6757-4147-9D8C-2B59008B6872}">
  <dimension ref="B2:U36"/>
  <sheetViews>
    <sheetView showGridLines="0" tabSelected="1" workbookViewId="0">
      <selection activeCell="K35" sqref="K35"/>
    </sheetView>
  </sheetViews>
  <sheetFormatPr baseColWidth="10" defaultRowHeight="15" x14ac:dyDescent="0.25"/>
  <cols>
    <col min="1" max="13" width="11.42578125" style="3"/>
    <col min="14" max="22" width="12.5703125" style="3" customWidth="1"/>
    <col min="23" max="16384" width="11.42578125" style="3"/>
  </cols>
  <sheetData>
    <row r="2" spans="2:21" x14ac:dyDescent="0.25">
      <c r="B2" s="2" t="s">
        <v>15</v>
      </c>
      <c r="M2" s="4"/>
    </row>
    <row r="3" spans="2:21" x14ac:dyDescent="0.25">
      <c r="M3" s="4"/>
    </row>
    <row r="4" spans="2:21" ht="15" customHeight="1" x14ac:dyDescent="0.25">
      <c r="B4" s="5" t="s">
        <v>4</v>
      </c>
      <c r="C4" s="5"/>
      <c r="D4" s="5" t="s">
        <v>3</v>
      </c>
      <c r="E4" s="5"/>
      <c r="F4" s="5" t="s">
        <v>0</v>
      </c>
      <c r="G4" s="5"/>
      <c r="H4" s="6" t="s">
        <v>40</v>
      </c>
      <c r="J4" s="7" t="s">
        <v>12</v>
      </c>
      <c r="K4" s="7" t="s">
        <v>13</v>
      </c>
      <c r="M4" s="4"/>
      <c r="N4" s="7" t="s">
        <v>16</v>
      </c>
      <c r="O4" s="7" t="s">
        <v>18</v>
      </c>
      <c r="Q4" s="7" t="s">
        <v>34</v>
      </c>
      <c r="R4" s="8" t="s">
        <v>35</v>
      </c>
      <c r="S4" s="8"/>
      <c r="T4" s="8"/>
      <c r="U4" s="8"/>
    </row>
    <row r="5" spans="2:21" x14ac:dyDescent="0.25">
      <c r="B5" s="9" t="s">
        <v>9</v>
      </c>
      <c r="C5" s="9" t="s">
        <v>10</v>
      </c>
      <c r="D5" s="9" t="s">
        <v>7</v>
      </c>
      <c r="E5" s="9" t="s">
        <v>8</v>
      </c>
      <c r="F5" s="9" t="s">
        <v>5</v>
      </c>
      <c r="G5" s="9" t="s">
        <v>6</v>
      </c>
      <c r="H5" s="10" t="s">
        <v>41</v>
      </c>
      <c r="J5" s="11"/>
      <c r="K5" s="11"/>
      <c r="M5" s="4"/>
      <c r="N5" s="11"/>
      <c r="O5" s="11"/>
      <c r="Q5" s="11"/>
      <c r="R5" s="9" t="s">
        <v>36</v>
      </c>
      <c r="S5" s="9" t="s">
        <v>37</v>
      </c>
      <c r="T5" s="9" t="s">
        <v>38</v>
      </c>
      <c r="U5" s="9" t="s">
        <v>39</v>
      </c>
    </row>
    <row r="6" spans="2:21" x14ac:dyDescent="0.25">
      <c r="B6" s="9" t="s">
        <v>1</v>
      </c>
      <c r="C6" s="9" t="s">
        <v>2</v>
      </c>
      <c r="D6" s="9" t="s">
        <v>1</v>
      </c>
      <c r="E6" s="9" t="s">
        <v>2</v>
      </c>
      <c r="F6" s="9" t="s">
        <v>1</v>
      </c>
      <c r="G6" s="9" t="s">
        <v>2</v>
      </c>
      <c r="H6" s="10" t="s">
        <v>2</v>
      </c>
      <c r="J6" s="9" t="s">
        <v>11</v>
      </c>
      <c r="K6" s="9" t="s">
        <v>14</v>
      </c>
      <c r="M6" s="4"/>
      <c r="N6" s="9" t="s">
        <v>17</v>
      </c>
      <c r="O6" s="9" t="s">
        <v>19</v>
      </c>
      <c r="Q6" s="9" t="s">
        <v>33</v>
      </c>
      <c r="R6" s="9" t="s">
        <v>30</v>
      </c>
      <c r="S6" s="9" t="s">
        <v>30</v>
      </c>
      <c r="T6" s="9" t="s">
        <v>30</v>
      </c>
      <c r="U6" s="9" t="s">
        <v>30</v>
      </c>
    </row>
    <row r="7" spans="2:21" x14ac:dyDescent="0.25">
      <c r="B7" s="1">
        <v>10</v>
      </c>
      <c r="C7" s="1">
        <v>0.03</v>
      </c>
      <c r="D7" s="1">
        <v>10</v>
      </c>
      <c r="E7" s="1">
        <v>0.2</v>
      </c>
      <c r="F7" s="1">
        <v>500</v>
      </c>
      <c r="G7" s="1">
        <v>0.36</v>
      </c>
      <c r="H7" s="1">
        <v>0.1</v>
      </c>
      <c r="J7" s="1">
        <v>5</v>
      </c>
      <c r="K7" s="1">
        <v>2</v>
      </c>
      <c r="M7" s="4"/>
      <c r="N7" s="12">
        <f>PI()*Nmax/30</f>
        <v>0.52359877559829882</v>
      </c>
      <c r="O7" s="12">
        <f>ωmax/tacc</f>
        <v>0.26179938779914941</v>
      </c>
      <c r="Q7" s="13">
        <v>9.81</v>
      </c>
      <c r="R7" s="13">
        <f>-ma*g</f>
        <v>-98.100000000000009</v>
      </c>
      <c r="S7" s="13">
        <f>-mt*g</f>
        <v>-98.100000000000009</v>
      </c>
      <c r="T7" s="13">
        <f>-mp*g</f>
        <v>-4905</v>
      </c>
      <c r="U7" s="13">
        <f>-mp*g</f>
        <v>-4905</v>
      </c>
    </row>
    <row r="8" spans="2:21" x14ac:dyDescent="0.25">
      <c r="K8" s="14"/>
      <c r="M8" s="4"/>
      <c r="N8" s="15"/>
      <c r="O8" s="15"/>
      <c r="Q8" s="15"/>
      <c r="R8" s="15"/>
      <c r="S8" s="15"/>
      <c r="T8" s="15"/>
    </row>
    <row r="9" spans="2:21" x14ac:dyDescent="0.25">
      <c r="K9" s="14"/>
      <c r="M9" s="4"/>
      <c r="N9" s="15"/>
      <c r="O9" s="15"/>
      <c r="Q9" s="15"/>
      <c r="R9" s="15"/>
      <c r="S9" s="15"/>
      <c r="T9" s="15"/>
    </row>
    <row r="10" spans="2:21" ht="15" customHeight="1" x14ac:dyDescent="0.25">
      <c r="M10" s="4"/>
      <c r="N10" s="16" t="s">
        <v>20</v>
      </c>
      <c r="O10" s="17"/>
      <c r="P10" s="17"/>
      <c r="Q10" s="17"/>
      <c r="R10" s="18"/>
      <c r="S10" s="15"/>
      <c r="T10" s="15"/>
    </row>
    <row r="11" spans="2:21" x14ac:dyDescent="0.25">
      <c r="M11" s="4"/>
      <c r="N11" s="19" t="s">
        <v>21</v>
      </c>
      <c r="O11" s="19" t="s">
        <v>22</v>
      </c>
      <c r="P11" s="20" t="s">
        <v>23</v>
      </c>
      <c r="Q11" s="21"/>
      <c r="R11" s="19" t="s">
        <v>25</v>
      </c>
      <c r="S11" s="15"/>
      <c r="T11" s="15"/>
    </row>
    <row r="12" spans="2:21" x14ac:dyDescent="0.25">
      <c r="M12" s="4"/>
      <c r="N12" s="9" t="s">
        <v>24</v>
      </c>
      <c r="O12" s="9" t="s">
        <v>24</v>
      </c>
      <c r="P12" s="22" t="s">
        <v>24</v>
      </c>
      <c r="Q12" s="23"/>
      <c r="R12" s="9" t="s">
        <v>24</v>
      </c>
      <c r="S12" s="15"/>
      <c r="T12" s="15"/>
      <c r="U12" s="15"/>
    </row>
    <row r="13" spans="2:21" x14ac:dyDescent="0.25">
      <c r="M13" s="4"/>
      <c r="N13" s="12">
        <f>ma*ra^2/2</f>
        <v>4.4999999999999997E-3</v>
      </c>
      <c r="O13" s="12">
        <f>mt*rt^2/2</f>
        <v>0.20000000000000004</v>
      </c>
      <c r="P13" s="12">
        <f>mp*rp^2/2</f>
        <v>32.4</v>
      </c>
      <c r="Q13" s="12">
        <f>Jp_1+mp*Ogp^2</f>
        <v>37.4</v>
      </c>
      <c r="R13" s="12">
        <f>Ja+Jt+Jp</f>
        <v>37.604500000000002</v>
      </c>
      <c r="U13" s="15"/>
    </row>
    <row r="14" spans="2:21" x14ac:dyDescent="0.25">
      <c r="M14" s="4"/>
      <c r="N14" s="15"/>
      <c r="O14" s="15"/>
      <c r="P14" s="15"/>
      <c r="Q14" s="15"/>
      <c r="R14" s="15"/>
      <c r="U14" s="15"/>
    </row>
    <row r="15" spans="2:21" x14ac:dyDescent="0.25">
      <c r="M15" s="4"/>
      <c r="N15" s="15"/>
      <c r="O15" s="15"/>
      <c r="P15" s="15"/>
      <c r="Q15" s="15"/>
      <c r="R15" s="15"/>
      <c r="U15" s="15"/>
    </row>
    <row r="16" spans="2:21" x14ac:dyDescent="0.25">
      <c r="M16" s="4"/>
      <c r="N16" s="7" t="s">
        <v>26</v>
      </c>
      <c r="O16" s="7" t="s">
        <v>47</v>
      </c>
      <c r="P16" s="15"/>
      <c r="Q16" s="15"/>
      <c r="R16" s="15"/>
      <c r="U16" s="15"/>
    </row>
    <row r="17" spans="2:21" x14ac:dyDescent="0.25">
      <c r="M17" s="4"/>
      <c r="N17" s="11"/>
      <c r="O17" s="11"/>
      <c r="P17" s="15"/>
      <c r="Q17" s="15"/>
      <c r="R17" s="15"/>
      <c r="S17" s="15"/>
      <c r="T17" s="15"/>
      <c r="U17" s="15"/>
    </row>
    <row r="18" spans="2:21" x14ac:dyDescent="0.25">
      <c r="M18" s="4"/>
      <c r="N18" s="9" t="s">
        <v>27</v>
      </c>
      <c r="O18" s="9" t="s">
        <v>27</v>
      </c>
      <c r="P18" s="15"/>
      <c r="Q18" s="15"/>
      <c r="R18" s="15"/>
      <c r="S18" s="15"/>
      <c r="T18" s="15"/>
      <c r="U18" s="15"/>
    </row>
    <row r="19" spans="2:21" x14ac:dyDescent="0.25">
      <c r="M19" s="4"/>
      <c r="N19" s="12">
        <f>Jtot*θmax</f>
        <v>9.844835078493114</v>
      </c>
      <c r="O19" s="24">
        <f>Cacc-Pp*Ogp</f>
        <v>500.34483507849313</v>
      </c>
      <c r="P19" s="25" t="s">
        <v>48</v>
      </c>
      <c r="Q19" s="15"/>
      <c r="R19" s="15"/>
      <c r="S19" s="15"/>
      <c r="T19" s="15"/>
      <c r="U19" s="15"/>
    </row>
    <row r="20" spans="2:21" x14ac:dyDescent="0.25">
      <c r="M20" s="4"/>
      <c r="N20" s="15"/>
      <c r="O20" s="15"/>
      <c r="P20" s="15"/>
      <c r="Q20" s="15"/>
      <c r="R20" s="15"/>
      <c r="S20" s="15"/>
      <c r="T20" s="15"/>
      <c r="U20" s="15"/>
    </row>
    <row r="21" spans="2:21" x14ac:dyDescent="0.25">
      <c r="M21" s="4"/>
      <c r="N21" s="15"/>
      <c r="O21" s="15"/>
      <c r="P21" s="15"/>
      <c r="Q21" s="15"/>
      <c r="R21" s="15"/>
      <c r="S21" s="15"/>
      <c r="T21" s="15"/>
      <c r="U21" s="15"/>
    </row>
    <row r="22" spans="2:21" x14ac:dyDescent="0.25">
      <c r="M22" s="4"/>
      <c r="N22" s="15"/>
      <c r="O22" s="15"/>
      <c r="P22" s="15"/>
      <c r="Q22" s="15"/>
      <c r="R22" s="15"/>
      <c r="S22" s="15"/>
      <c r="T22" s="15"/>
      <c r="U22" s="15"/>
    </row>
    <row r="23" spans="2:21" x14ac:dyDescent="0.25">
      <c r="M23" s="4"/>
      <c r="N23" s="15"/>
      <c r="O23" s="15"/>
      <c r="P23" s="15"/>
      <c r="Q23" s="15"/>
      <c r="R23" s="15"/>
      <c r="S23" s="15"/>
      <c r="T23" s="15"/>
      <c r="U23" s="15"/>
    </row>
    <row r="24" spans="2:21" x14ac:dyDescent="0.25"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7"/>
      <c r="N24" s="28"/>
      <c r="O24" s="28"/>
      <c r="P24" s="28"/>
      <c r="Q24" s="28"/>
      <c r="R24" s="28"/>
      <c r="S24" s="28"/>
      <c r="T24" s="28"/>
      <c r="U24" s="28"/>
    </row>
    <row r="25" spans="2:21" x14ac:dyDescent="0.25">
      <c r="M25" s="4"/>
      <c r="N25" s="15"/>
      <c r="O25" s="15"/>
      <c r="P25" s="15"/>
      <c r="Q25" s="15"/>
      <c r="R25" s="15"/>
      <c r="S25" s="15"/>
      <c r="T25" s="15"/>
      <c r="U25" s="15"/>
    </row>
    <row r="26" spans="2:21" x14ac:dyDescent="0.25">
      <c r="B26" s="29" t="s">
        <v>28</v>
      </c>
      <c r="M26" s="4"/>
    </row>
    <row r="27" spans="2:21" x14ac:dyDescent="0.25">
      <c r="M27" s="4"/>
    </row>
    <row r="28" spans="2:21" ht="15" customHeight="1" x14ac:dyDescent="0.25">
      <c r="B28" s="6" t="s">
        <v>42</v>
      </c>
      <c r="C28" s="6" t="s">
        <v>43</v>
      </c>
      <c r="D28" s="6" t="s">
        <v>44</v>
      </c>
      <c r="F28" s="6" t="s">
        <v>45</v>
      </c>
      <c r="M28" s="4"/>
      <c r="N28" s="7" t="s">
        <v>46</v>
      </c>
      <c r="P28" s="5" t="s">
        <v>29</v>
      </c>
      <c r="Q28" s="5"/>
      <c r="S28" s="30" t="s">
        <v>49</v>
      </c>
      <c r="T28" s="30"/>
      <c r="U28" s="30"/>
    </row>
    <row r="29" spans="2:21" x14ac:dyDescent="0.25">
      <c r="B29" s="9" t="s">
        <v>2</v>
      </c>
      <c r="C29" s="9" t="s">
        <v>2</v>
      </c>
      <c r="D29" s="9" t="s">
        <v>2</v>
      </c>
      <c r="F29" s="9" t="s">
        <v>2</v>
      </c>
      <c r="M29" s="4"/>
      <c r="N29" s="11"/>
      <c r="P29" s="9" t="s">
        <v>31</v>
      </c>
      <c r="Q29" s="9" t="s">
        <v>32</v>
      </c>
      <c r="S29" s="30"/>
      <c r="T29" s="30"/>
      <c r="U29" s="30"/>
    </row>
    <row r="30" spans="2:21" x14ac:dyDescent="0.25">
      <c r="B30" s="1">
        <v>0.13</v>
      </c>
      <c r="C30" s="1">
        <v>0.35</v>
      </c>
      <c r="D30" s="1">
        <v>1.26</v>
      </c>
      <c r="F30" s="1">
        <v>0.26</v>
      </c>
      <c r="M30" s="4"/>
      <c r="N30" s="9" t="s">
        <v>2</v>
      </c>
      <c r="P30" s="9" t="s">
        <v>30</v>
      </c>
      <c r="Q30" s="9" t="s">
        <v>30</v>
      </c>
      <c r="S30" s="30"/>
      <c r="T30" s="30"/>
      <c r="U30" s="30"/>
    </row>
    <row r="31" spans="2:21" x14ac:dyDescent="0.25">
      <c r="M31" s="4"/>
      <c r="N31" s="12">
        <f>(Pa*zGa+Pt*zGt+Pp*zGp)/(Pa+Pt+Pp)</f>
        <v>1.2207692307692308</v>
      </c>
      <c r="P31" s="24">
        <f>-Ptot*zRés/zB</f>
        <v>23030.281065088755</v>
      </c>
      <c r="Q31" s="24">
        <f>-Rpb-Ptot</f>
        <v>-18125.281065088755</v>
      </c>
      <c r="S31" s="30"/>
      <c r="T31" s="30"/>
      <c r="U31" s="30"/>
    </row>
    <row r="32" spans="2:21" x14ac:dyDescent="0.25">
      <c r="M32" s="4"/>
      <c r="S32" s="30"/>
      <c r="T32" s="30"/>
      <c r="U32" s="30"/>
    </row>
    <row r="33" spans="2:21" ht="15" customHeight="1" x14ac:dyDescent="0.25">
      <c r="B33" s="33" t="s">
        <v>51</v>
      </c>
      <c r="C33" s="33"/>
      <c r="E33" s="30" t="s">
        <v>50</v>
      </c>
      <c r="F33" s="31"/>
      <c r="G33" s="31"/>
      <c r="H33" s="31"/>
      <c r="I33" s="31"/>
      <c r="J33" s="31"/>
      <c r="K33" s="32"/>
      <c r="M33" s="4"/>
      <c r="S33" s="30"/>
      <c r="T33" s="30"/>
      <c r="U33" s="30"/>
    </row>
    <row r="34" spans="2:21" x14ac:dyDescent="0.25">
      <c r="E34" s="31"/>
      <c r="F34" s="31"/>
      <c r="G34" s="31"/>
      <c r="H34" s="31"/>
      <c r="I34" s="31"/>
      <c r="J34" s="31"/>
      <c r="K34" s="32"/>
      <c r="M34" s="4"/>
    </row>
    <row r="35" spans="2:21" x14ac:dyDescent="0.25">
      <c r="E35" s="31"/>
      <c r="F35" s="31"/>
      <c r="G35" s="31"/>
      <c r="H35" s="31"/>
      <c r="I35" s="31"/>
      <c r="J35" s="31"/>
      <c r="K35" s="32"/>
      <c r="M35" s="4"/>
    </row>
    <row r="36" spans="2:21" x14ac:dyDescent="0.25">
      <c r="E36" s="31"/>
      <c r="F36" s="31"/>
      <c r="G36" s="31"/>
      <c r="H36" s="31"/>
      <c r="I36" s="31"/>
      <c r="J36" s="31"/>
      <c r="K36" s="32"/>
    </row>
  </sheetData>
  <sheetProtection sheet="1" objects="1" scenarios="1"/>
  <mergeCells count="19">
    <mergeCell ref="B33:C33"/>
    <mergeCell ref="P11:Q11"/>
    <mergeCell ref="P12:Q12"/>
    <mergeCell ref="N10:R10"/>
    <mergeCell ref="O16:O17"/>
    <mergeCell ref="S28:U33"/>
    <mergeCell ref="O4:O5"/>
    <mergeCell ref="F4:G4"/>
    <mergeCell ref="D4:E4"/>
    <mergeCell ref="B4:C4"/>
    <mergeCell ref="J4:J5"/>
    <mergeCell ref="K4:K5"/>
    <mergeCell ref="N4:N5"/>
    <mergeCell ref="E33:J36"/>
    <mergeCell ref="N16:N17"/>
    <mergeCell ref="P28:Q28"/>
    <mergeCell ref="Q4:Q5"/>
    <mergeCell ref="N28:N29"/>
    <mergeCell ref="R4:U4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30</vt:i4>
      </vt:variant>
    </vt:vector>
  </HeadingPairs>
  <TitlesOfParts>
    <vt:vector size="31" baseType="lpstr">
      <vt:lpstr>Calculs</vt:lpstr>
      <vt:lpstr>Cacc</vt:lpstr>
      <vt:lpstr>g</vt:lpstr>
      <vt:lpstr>Ja</vt:lpstr>
      <vt:lpstr>Jp</vt:lpstr>
      <vt:lpstr>Jp_1</vt:lpstr>
      <vt:lpstr>Jt</vt:lpstr>
      <vt:lpstr>Jtot</vt:lpstr>
      <vt:lpstr>ma</vt:lpstr>
      <vt:lpstr>mp</vt:lpstr>
      <vt:lpstr>mt</vt:lpstr>
      <vt:lpstr>N</vt:lpstr>
      <vt:lpstr>Nmax</vt:lpstr>
      <vt:lpstr>Ogp</vt:lpstr>
      <vt:lpstr>Pa</vt:lpstr>
      <vt:lpstr>Pp</vt:lpstr>
      <vt:lpstr>Pt</vt:lpstr>
      <vt:lpstr>Ptot</vt:lpstr>
      <vt:lpstr>ra</vt:lpstr>
      <vt:lpstr>rp</vt:lpstr>
      <vt:lpstr>Rpa</vt:lpstr>
      <vt:lpstr>Rpb</vt:lpstr>
      <vt:lpstr>rt</vt:lpstr>
      <vt:lpstr>tacc</vt:lpstr>
      <vt:lpstr>zB</vt:lpstr>
      <vt:lpstr>zGa</vt:lpstr>
      <vt:lpstr>zGp</vt:lpstr>
      <vt:lpstr>zGt</vt:lpstr>
      <vt:lpstr>zRés</vt:lpstr>
      <vt:lpstr>θmax</vt:lpstr>
      <vt:lpstr>ωmax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René Maingonnat</dc:creator>
  <cp:lastModifiedBy>René Maingonnat</cp:lastModifiedBy>
  <dcterms:created xsi:type="dcterms:W3CDTF">2024-12-31T06:15:05Z</dcterms:created>
  <dcterms:modified xsi:type="dcterms:W3CDTF">2024-12-31T14:22:32Z</dcterms:modified>
</cp:coreProperties>
</file>